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 activeTab="6"/>
  </bookViews>
  <sheets>
    <sheet name="OR722002" sheetId="3" r:id="rId1"/>
    <sheet name="Plan1" sheetId="4" r:id="rId2"/>
    <sheet name="Plan2" sheetId="5" r:id="rId3"/>
    <sheet name="Plan3" sheetId="6" r:id="rId4"/>
    <sheet name="Plan4" sheetId="7" r:id="rId5"/>
    <sheet name="Org_PPA" sheetId="8" r:id="rId6"/>
    <sheet name="Plan6" sheetId="9" r:id="rId7"/>
  </sheets>
  <definedNames>
    <definedName name="_xlnm.Print_Titles" localSheetId="0">'OR722002'!$1:$2</definedName>
  </definedNames>
  <calcPr calcId="125725"/>
</workbook>
</file>

<file path=xl/calcChain.xml><?xml version="1.0" encoding="utf-8"?>
<calcChain xmlns="http://schemas.openxmlformats.org/spreadsheetml/2006/main">
  <c r="G390" i="9"/>
  <c r="G388"/>
  <c r="G380"/>
  <c r="I370"/>
  <c r="H387"/>
  <c r="H392"/>
  <c r="H393"/>
  <c r="F392"/>
  <c r="F393"/>
  <c r="F388"/>
  <c r="H388"/>
  <c r="G381"/>
  <c r="I382"/>
  <c r="H382"/>
  <c r="F390"/>
  <c r="G389"/>
  <c r="G391"/>
  <c r="F391"/>
  <c r="I390"/>
  <c r="H390"/>
  <c r="J389"/>
  <c r="H389"/>
  <c r="F389"/>
  <c r="J370"/>
  <c r="H370"/>
  <c r="G370"/>
  <c r="G377" s="1"/>
  <c r="F370"/>
  <c r="J59"/>
  <c r="I59"/>
  <c r="H59"/>
  <c r="G59"/>
  <c r="F59"/>
  <c r="J326"/>
  <c r="I326"/>
  <c r="H326"/>
  <c r="G326"/>
  <c r="F326"/>
  <c r="J325"/>
  <c r="J324"/>
  <c r="J323"/>
  <c r="J286"/>
  <c r="J260"/>
  <c r="J183"/>
  <c r="J164"/>
  <c r="J89"/>
  <c r="J90" s="1"/>
  <c r="J52"/>
  <c r="J35"/>
  <c r="J19"/>
  <c r="J385"/>
  <c r="I385"/>
  <c r="I391" s="1"/>
  <c r="H385"/>
  <c r="H391" s="1"/>
  <c r="G385"/>
  <c r="F385"/>
  <c r="J381"/>
  <c r="I381"/>
  <c r="H381"/>
  <c r="F381"/>
  <c r="J377"/>
  <c r="I377"/>
  <c r="H377"/>
  <c r="F377"/>
  <c r="J367"/>
  <c r="I367"/>
  <c r="H367"/>
  <c r="G367"/>
  <c r="F367"/>
  <c r="J334"/>
  <c r="I334"/>
  <c r="H334"/>
  <c r="G334"/>
  <c r="F334"/>
  <c r="J289"/>
  <c r="I289"/>
  <c r="H289"/>
  <c r="G289"/>
  <c r="F289"/>
  <c r="J227"/>
  <c r="I227"/>
  <c r="H227"/>
  <c r="G227"/>
  <c r="F227"/>
  <c r="J166"/>
  <c r="I166"/>
  <c r="H166"/>
  <c r="G166"/>
  <c r="F166"/>
  <c r="J143"/>
  <c r="I143"/>
  <c r="H143"/>
  <c r="G143"/>
  <c r="F143"/>
  <c r="I90"/>
  <c r="H90"/>
  <c r="G90"/>
  <c r="F90"/>
  <c r="J75"/>
  <c r="I75"/>
  <c r="H75"/>
  <c r="G75"/>
  <c r="F75"/>
  <c r="J58"/>
  <c r="I58"/>
  <c r="H58"/>
  <c r="G58"/>
  <c r="F58"/>
  <c r="J43"/>
  <c r="I43"/>
  <c r="H43"/>
  <c r="G43"/>
  <c r="F43"/>
  <c r="J25"/>
  <c r="I25"/>
  <c r="H25"/>
  <c r="G25"/>
  <c r="F25"/>
  <c r="J9"/>
  <c r="I9"/>
  <c r="H9"/>
  <c r="G9"/>
  <c r="F9"/>
  <c r="J9" i="8"/>
  <c r="G388"/>
  <c r="H388"/>
  <c r="I388"/>
  <c r="J388"/>
  <c r="F388"/>
  <c r="G387"/>
  <c r="H387"/>
  <c r="I387"/>
  <c r="J387"/>
  <c r="F387"/>
  <c r="J385"/>
  <c r="I385"/>
  <c r="H385"/>
  <c r="G385"/>
  <c r="F385"/>
  <c r="J381"/>
  <c r="I381"/>
  <c r="H381"/>
  <c r="G381"/>
  <c r="F381"/>
  <c r="J377"/>
  <c r="I377"/>
  <c r="H377"/>
  <c r="G377"/>
  <c r="F377"/>
  <c r="J367"/>
  <c r="I367"/>
  <c r="H367"/>
  <c r="G367"/>
  <c r="F367"/>
  <c r="J334"/>
  <c r="I334"/>
  <c r="H334"/>
  <c r="G334"/>
  <c r="F334"/>
  <c r="J289"/>
  <c r="I289"/>
  <c r="H289"/>
  <c r="G289"/>
  <c r="F289"/>
  <c r="J227"/>
  <c r="I227"/>
  <c r="H227"/>
  <c r="G227"/>
  <c r="F227"/>
  <c r="G166"/>
  <c r="H166"/>
  <c r="I166"/>
  <c r="J166"/>
  <c r="F166"/>
  <c r="J143"/>
  <c r="I143"/>
  <c r="H143"/>
  <c r="G143"/>
  <c r="F143"/>
  <c r="J90"/>
  <c r="I90"/>
  <c r="H90"/>
  <c r="G90"/>
  <c r="F90"/>
  <c r="J75"/>
  <c r="I75"/>
  <c r="H75"/>
  <c r="G75"/>
  <c r="F75"/>
  <c r="J58"/>
  <c r="I58"/>
  <c r="H58"/>
  <c r="G58"/>
  <c r="F58"/>
  <c r="F25"/>
  <c r="G43"/>
  <c r="H43"/>
  <c r="I43"/>
  <c r="J43"/>
  <c r="F43"/>
  <c r="J25"/>
  <c r="G25"/>
  <c r="H25"/>
  <c r="I25"/>
  <c r="I9"/>
  <c r="H9"/>
  <c r="G9"/>
  <c r="F9"/>
  <c r="G392" i="9" l="1"/>
  <c r="G393" s="1"/>
  <c r="F387"/>
  <c r="J387"/>
  <c r="J388" s="1"/>
  <c r="G387"/>
  <c r="I387"/>
  <c r="I392" l="1"/>
  <c r="I388"/>
  <c r="I389"/>
  <c r="I393" l="1"/>
  <c r="J392"/>
  <c r="J393" s="1"/>
</calcChain>
</file>

<file path=xl/sharedStrings.xml><?xml version="1.0" encoding="utf-8"?>
<sst xmlns="http://schemas.openxmlformats.org/spreadsheetml/2006/main" count="6517" uniqueCount="680">
  <si>
    <t>Ação</t>
  </si>
  <si>
    <t>Valores</t>
  </si>
  <si>
    <t>Total</t>
  </si>
  <si>
    <t>TOTAL DO PPA</t>
  </si>
  <si>
    <t xml:space="preserve">REPARAÇÕES E INDENIZAÇÕES A TERCEIROS PAGAMENTOS DE PRECATÓRIOS E RPV'S	</t>
  </si>
  <si>
    <t>0.001.000</t>
  </si>
  <si>
    <t xml:space="preserve">PAGAMENTO DE DIVIDA PÚBLICA	</t>
  </si>
  <si>
    <t>0.002.000</t>
  </si>
  <si>
    <t>ENCARGOS ESPECIAIS</t>
  </si>
  <si>
    <t>0.003.000</t>
  </si>
  <si>
    <t>MANUTENÇÃO DOS CONSÓRCIOS INTERMUNICIPAIS</t>
  </si>
  <si>
    <t>0.004.000</t>
  </si>
  <si>
    <t>CONTRIBUIÇÃO AO PASEP</t>
  </si>
  <si>
    <t>0.005.000</t>
  </si>
  <si>
    <t>APOIO FINANCEIRO PARA ESCOLINHAS E ASSOCIAÇÕES ESPORTIVAS</t>
  </si>
  <si>
    <t>0.006.000</t>
  </si>
  <si>
    <t>APOIO A EVENTOS INSTITUCIONAIS, PROJETOS E AÇÕES ARTÍSTICO-HISTÓRICO-CULTURAL E TURISTICO</t>
  </si>
  <si>
    <t>0.007.000</t>
  </si>
  <si>
    <t>APOIO A ENTIDADES CULTURAIS</t>
  </si>
  <si>
    <t>0.009.000</t>
  </si>
  <si>
    <t>APOIO A PESQUISA HISTÓRICO-CULTURAL</t>
  </si>
  <si>
    <t>0.010.000</t>
  </si>
  <si>
    <t>APOIAR FEIRAS E ESPOSIÇÕES DE CULTURA</t>
  </si>
  <si>
    <t>0.011.000</t>
  </si>
  <si>
    <t>APOIAR INTERVENÇÕES DE DANÇA, TEATRO, MÚSICA, AUDIOVISUAL  APRESENTAÇÕES DE COLETIVOS CULTURAIS PRES</t>
  </si>
  <si>
    <t>0.012.000</t>
  </si>
  <si>
    <t>FOMENTAR A CULTURA VIVA E OS PONTOS DE CULTURA</t>
  </si>
  <si>
    <t>0.013.000</t>
  </si>
  <si>
    <t>APOIO A EVENTOS ORGANIZADOS POR ENTIDADES LIGADAS AO TURISMO</t>
  </si>
  <si>
    <t>0.014.000</t>
  </si>
  <si>
    <t>IMPLANTAR ACORDOS DE COOPERAÇÃO PARA EXECUÇÃO DA ESTRUTURAÇÃO DOS EQUIPAMENTOS TURISTICOS</t>
  </si>
  <si>
    <t>0.015.000</t>
  </si>
  <si>
    <t>PROMOÇÃO , INCENTIVO E APOIO A FESTIVIDADES CULTURAIS, TURÍSTICAS, FOLCLÓRICAS E ESPORTIVAS, AS  SEL</t>
  </si>
  <si>
    <t>0.016.000</t>
  </si>
  <si>
    <t>MANUTENÇÃO PTMC APOIO A PESSOA COM DEFICIÊNCIA</t>
  </si>
  <si>
    <t>0.017.000</t>
  </si>
  <si>
    <t>APOIO A PSE PACI PROTEÇÃO SOCIAL ESPECIAL A PESSOA IDOSA</t>
  </si>
  <si>
    <t>0.018.000</t>
  </si>
  <si>
    <t>APOIO A ENTIDADES ASSISTENCIAIS E ASSOCIAÇÕES COMUNITÁRIAS</t>
  </si>
  <si>
    <t>0.019.000</t>
  </si>
  <si>
    <t>EMENDA PARLAMENTAR INDIVIDUAL -SMAS</t>
  </si>
  <si>
    <t>0.020.000</t>
  </si>
  <si>
    <t>EMENDA PARLAMENTAR DE BANCADA - SMAS</t>
  </si>
  <si>
    <t>0.021.000</t>
  </si>
  <si>
    <t>PAGAMENTO DE INATIVOS E PENSIONISTAS</t>
  </si>
  <si>
    <t>0.022.000</t>
  </si>
  <si>
    <t>Apoio a Entidades conforme Lei de Incentivo.</t>
  </si>
  <si>
    <t>0.023.000</t>
  </si>
  <si>
    <t>Fundo Municipal da Cultura - FMC</t>
  </si>
  <si>
    <t>0.025.000</t>
  </si>
  <si>
    <t>Reaparelhamento da Câmara Municipal</t>
  </si>
  <si>
    <t>Melhoria e Expansão do Expaço Físico da Câmara Municipal</t>
  </si>
  <si>
    <t>AQUISIÇÃO DE VEÍCULOS</t>
  </si>
  <si>
    <t>AQUISIÇÃO DE EQUIPAMENTO DE INFORMÁTICA</t>
  </si>
  <si>
    <t>REFORMA E AMPLIAÇÃO DOS PRÉDIOS DA PREFEITURA MUNICIPAL</t>
  </si>
  <si>
    <t>REAPARELHAMENTO DA SECRETARIA DA FAZENDA</t>
  </si>
  <si>
    <t>ESTRUTURAÇÃO E IMPLANTAÇÃO DO SISTEMA MUNICIPAL DE CULTURA</t>
  </si>
  <si>
    <t>AQUISIÇÃO DE ACERVO CULTURAL, HISTÓRICO, BIBLIOGRÁFICO E ACERVO DIGITAL</t>
  </si>
  <si>
    <t>EXECUTAR PROJETOS CULTURAIS ATRAVÉS DE LEIS DE INCENTICO A CULTURA</t>
  </si>
  <si>
    <t>REALIZAR EVENTOS DE DANÇA, TEATRO,MÚSICA, AUDIOVISUAL PREVISTOS NO CALENDÁRIO DE EVENTOS</t>
  </si>
  <si>
    <t>ORGANIZAR E IMPLANTAR A AGENDA CULTURAL E TURISTICA DO MUNICIPIO ATRAVÉS DO CALENDÁRIO DE EVENTOS</t>
  </si>
  <si>
    <t>FORMAÇÃO, QUALIFICAÇÃO E CAPACITAÇÃO DA CADEIA DO TURISMO E RECEPTIVO LOCAL</t>
  </si>
  <si>
    <t>ELABORAR PROJETOS DE IMPLEMENTAÇÃO DO CICLOTURISMO</t>
  </si>
  <si>
    <t>ELABORAR PROJETO DE IMPLEMENTAÇÃO DO TURISMO RURAL</t>
  </si>
  <si>
    <t>DIFUSÃO DO GEOPARQUE</t>
  </si>
  <si>
    <t>PROMOÇÃO E DIVULGAÇÃO DO MUNICÍPIO COMO DESTINO TURISTICO</t>
  </si>
  <si>
    <t>IMPLEMENTAR E MANTER A SINALIZAÇÃO TURISTICA DA ÁREA URBANA E RURAL</t>
  </si>
  <si>
    <t>FOMENTO E PROMOÇÃO DO TURISMO (CFME LEI 3.409/2014)</t>
  </si>
  <si>
    <t>AQUISIÇÃO DE VIATURAS, CAMINHÕES, MÁQUINAS E EQUIPAMENTOS PARA A MALHA VIÁRIA</t>
  </si>
  <si>
    <t>AMORTIZAÇÃO DAS AQUISIÇÕES DE VIATURAS, CAMINHÃO, MÁQUINAS DE TRRAPLANGEM E QUIPAMENTOS PARA A MALHA</t>
  </si>
  <si>
    <t>AQUISIÇÃO DE EQUIPAMENTOS DE INFORMÁTICA</t>
  </si>
  <si>
    <t>Reequipamento do Parque de Máquinas</t>
  </si>
  <si>
    <t>ESTRUTURAÇÃO DE SERVIÇOS DA ATENÇÃO PRIMÁRIA A SAÚDE</t>
  </si>
  <si>
    <t>INCENTIVO PARA CONSTRUÇÃO DA ACADEMIA DE SAÚDE</t>
  </si>
  <si>
    <t>CONSTRUÇÃO DE ALBERGUE</t>
  </si>
  <si>
    <t>CONSTRUÇÃO DO CREAS</t>
  </si>
  <si>
    <t>REFORMA DO ABRIGO</t>
  </si>
  <si>
    <t>REFORMA DO CLUBE DO IDOSO</t>
  </si>
  <si>
    <t>CONSTRUÇÃO DOS MÓDULOS SANITÁRIOS</t>
  </si>
  <si>
    <t>CONSTRUÇÃO DO CRAS</t>
  </si>
  <si>
    <t>ORGAN. DOS SERV. DE ASSISTÊNCIA FARMACÊUTICA NO SUS</t>
  </si>
  <si>
    <t>EDUCAÇÃO E FORMAÇÃO PERMANENTE EM SAÚDE</t>
  </si>
  <si>
    <t>Repasses Financeiros a Entidades Municipais</t>
  </si>
  <si>
    <t>Immplatação do Sele Verde</t>
  </si>
  <si>
    <t>Melhoria da Infra estura do Calçadão</t>
  </si>
  <si>
    <t>MANUTENÇÃO DAS ATIVIDADES DO PODER LEGISLATIVO</t>
  </si>
  <si>
    <t>QUALIFICAÇÃO DOS SERVIDORES</t>
  </si>
  <si>
    <t>PUBLICIDADE LEGAL E INSTITUCIONAL DA CÂMARA MUNICIPAL</t>
  </si>
  <si>
    <t>MANUTENÇÃO E PAGAMENTO DA FOLHA DE PESSOAL E ENCARGOS DA CÂMARA DE VEREADORES</t>
  </si>
  <si>
    <t>MANUTENÇÃO E PAGAMENTO DA FOLHA DE PESSOAL E ENCARGOS DO GAPRE</t>
  </si>
  <si>
    <t>MANUTENÇÃO E PAGAMENTO DA FOLHA DE PESSOAL E ENCARGOS DA SGM</t>
  </si>
  <si>
    <t>MANUTENÇÃO E PAGAMENTO DA FOLHA DE PESSOAL E ENCARGOS DA SMPMA</t>
  </si>
  <si>
    <t>MANUTENÇÃO E PAGAMENTO DA FOLHA DE PESSOAL E ENCARGOS DA SMA</t>
  </si>
  <si>
    <t>MANUTENÇÃO E PAGAMENTO DA FOLHA DE PESSOAL E ENCARGOS DA SMF</t>
  </si>
  <si>
    <t>MANUTENÇÃO E PAGAMENTO DA FOLHA DE PESSOAL E ENCARGOS DA CULTURA</t>
  </si>
  <si>
    <t>MANUTENÇÃO E PAGAMENTO DA FOLHA DE PESSOAL E ENCARGOS DO TURISMO</t>
  </si>
  <si>
    <t>MANUTENÇÃO E PAGAMENTO DA FOLHA DE PESSOAL E ENCARGOS DA SMTSUI</t>
  </si>
  <si>
    <t>ENSINO FUNDAMENTAL 70% - MANUTENÇÃO E PAGAMENTO DA FOLHA DE PESSOAL E ENCARGOS</t>
  </si>
  <si>
    <t>ENSINO FUNDAMENTAL 30% - MANUTENÇÃO E PAGAMENTO DA FOLHA DE PESSOAL E ENCARGOS</t>
  </si>
  <si>
    <t>ENSINO INFANTIL (PRÉ) 70% - MANUTENÇÃO E PAGAMENTO DA FOLHA DE PESSOAL E ENCARGOS</t>
  </si>
  <si>
    <t>ENSINO INFANTIL (PRÉ) 30% - MANUTENÇÃO E PAGAMENTO DA FOLHA DE PESSOAL E ENCARGOS</t>
  </si>
  <si>
    <t>ENSINO INFANTIL (CRECHE) 70% - MANUTENÇÃO E PAGAMENTO DA FOLHA DE PESSOAL E ENCARGOS</t>
  </si>
  <si>
    <t>ENSINO INFANTIL (CRECHE) 30% - MANUTENÇÃO E PAGAMENTO DA FOLHA DE PESSOAL E ENCARGOS</t>
  </si>
  <si>
    <t>ENSINO ESPECIAL 70% - MANUTENÇÃO E PAGAMENTO DA FOLHA DE PESSOAL E ENCARGOS E AQUISIÇÃO DE TICKET AL</t>
  </si>
  <si>
    <t>EJA 70% - MANUTENÇÃO E PAGAMENTO DA FOLHA DE PESSOAL E ENCARGOS</t>
  </si>
  <si>
    <t>EJA 30% - MANUTENÇÃO E PAGAMENTO DA FOLHA DE PESSOAL E ENCARGOS</t>
  </si>
  <si>
    <t>MANUTENÇÃO E PAGAMENTO DA FOLHA DE PESSOAL E ENCARGOS DA SMS</t>
  </si>
  <si>
    <t>MANUTENÇÃO E AMPLIAÇÃO DO PACS - PROGRAMA AGENTES COMUNITÁRIAS DE SAÚDE</t>
  </si>
  <si>
    <t>MANUTENÇÃO E AMPLIAÇÃO DOS ESFS</t>
  </si>
  <si>
    <t>SAÚDE BUCAL - MANUTENÇÃO E AMPLIAÇÃO DOS ESFS</t>
  </si>
  <si>
    <t>SAÚDE MENTAL</t>
  </si>
  <si>
    <t>MANUTENÇÃO E AMPLIAÇÃO DO SAMU</t>
  </si>
  <si>
    <t>MANUTENÇÃO E PAGAMENTO DA FOLHA DE PESSOAL E ENCARGOS DA SMAS</t>
  </si>
  <si>
    <t>MANUTENÇÃO E PAGAMENTO DA FOLHA DE PESSOAL E ENCARGOS DA SEAGROPIC</t>
  </si>
  <si>
    <t>ENSINO ESPECIAL 30% - MANUTENÇÃO E PAGAMENTO DA FOLHA DE PESSOAL E ENCARGOS E AQUISIÇÃO DE TICKET AL</t>
  </si>
  <si>
    <t>MANUTENÇÃO DO GABINETE DO PREFEITO</t>
  </si>
  <si>
    <t>MANUTENÇÃO DA FROTA DE VEÍCULOS</t>
  </si>
  <si>
    <t>RECEPÇÃO E HOMENAGEM A AUTORIDADES E VISITANTES ILUSTRES</t>
  </si>
  <si>
    <t>DIVULGAÇÃO OFICIAL E PUBLICAÇÃO DE ATOS E ATIVIDADES</t>
  </si>
  <si>
    <t>MANUTENÇÃO DO PROCON</t>
  </si>
  <si>
    <t>MANUTENÇÃO DA CENTRAL DE CONTROLE INTERNO</t>
  </si>
  <si>
    <t>MANUTENÇÃO DA PROCURADORIA GERAL DO MUNICIPIO</t>
  </si>
  <si>
    <t>MANUTENÇÃO DA COORDENADORIA MUNICIPAL DA PROMOÇÃO DA IGUALDADE RACIAL-COMPIR</t>
  </si>
  <si>
    <t>MANUTENÇÃO DO CONSELHO MUNICIPAL DA PROMOÇÃO DA IGUALDADE RACIAL</t>
  </si>
  <si>
    <t>MANUTENÇÃO DA SECRETARIA GERAL</t>
  </si>
  <si>
    <t>MANUTENÇÃO DAS ANTENAS REPETIDORAS DE SINAL</t>
  </si>
  <si>
    <t>IMPLANTAÇÃO E MANUTENÇÃO DA GUARDA MUNICIPAL</t>
  </si>
  <si>
    <t>MANUTENÇÃO DO ÓRGÃO MUNICPAL DA DEFESA CIVIL</t>
  </si>
  <si>
    <t>EXECUÇÃO DOS SERVIÇOS E COOPERAÇÃO TÉCNICA DE COMBATE A INCÊNDIOS, BUSCA E SALVAMENTO</t>
  </si>
  <si>
    <t>MANUTENÇÃO DOS MÓDULOS ESPORTIVOS E ATIVIDADES DO DESPORTO AMADOR</t>
  </si>
  <si>
    <t>REVITALIZAÇÃO E RECUPERAÇÃO DOS MÓDULOS ESPORTIVOS</t>
  </si>
  <si>
    <t>MANUTENÇÃO DAS ATIVIDADES DE DESPORTO NA REDE MUNICIPAL DE ENSINO</t>
  </si>
  <si>
    <t>ARBITRAGEM PARA OS CAMPEONATOS MUNICIPAIS</t>
  </si>
  <si>
    <t>MANUTENÇÃO DAS ATIVIDADES DO PROGRAMA SEGUNDO TEMPO</t>
  </si>
  <si>
    <t>MANUTENÇÃO DO PROGRAMA SELEÇÕES PARA O FUTURO</t>
  </si>
  <si>
    <t>REAPARELHAMENTO DA SECRETARIA</t>
  </si>
  <si>
    <t>MANUTENÇÃO GERAL DA SECRETARIA</t>
  </si>
  <si>
    <t>MANUTENÇÃO DE EQUIPAMENTOS E MATERIAIS PERMANENTES</t>
  </si>
  <si>
    <t>MANUTENÇÃO DA CENTRAL DE PROJETOS</t>
  </si>
  <si>
    <t>MANUTENÇÃO DO DEPARTAMENTO DO MEIO AMBIENTE</t>
  </si>
  <si>
    <t>MANUTENÇÃO DA COLETA SELETIVA</t>
  </si>
  <si>
    <t>LICENCIAMENTO AMBIENTAL</t>
  </si>
  <si>
    <t>GERENCIAMENTO DO PLANO MUNICIPAL DE SANEAMENTO</t>
  </si>
  <si>
    <t>IMPLANTAÇÃO E MANUTENÇÃO DAS UNIDADES DE CONSERVAÇÃO</t>
  </si>
  <si>
    <t>MANUTENÇÃO DA FRITA DE VEÍCULOS</t>
  </si>
  <si>
    <t>CONTRATAÇÃO DE ASSESSORIA TÉCNICA ESPECIALIZADA</t>
  </si>
  <si>
    <t>REALIZAÇÃO DE CONCURSO PÚBLICO</t>
  </si>
  <si>
    <t>CONTRATAÇÃO DE EMPRESA PARA FORNECIMENTO DE LTCAT/PPRA</t>
  </si>
  <si>
    <t>INVESTIMENTO EM GESTÃO DE PESSOAS E PROCESSOS</t>
  </si>
  <si>
    <t>AQUISIÇÃO, LOCAÇÃO E MANUTENÇÃO DE SOFTWARE,</t>
  </si>
  <si>
    <t>MANUTENÇÃO. REFORMA E AMPLAÇÃO DO ARQUIVO MUNICIPAL</t>
  </si>
  <si>
    <t>MANUTENÇÃO E LOCAÇÃO DE IMÓVEL</t>
  </si>
  <si>
    <t>AQUISIÇÃO, LOCAÇÃO E MANUTENÇÃO DE SOFTWARE</t>
  </si>
  <si>
    <t>QUALIFICAÇÃO E ATUALIZAÇÃO DOS SERVIDORES</t>
  </si>
  <si>
    <t>MANUTENÇÃO DA COBRANÇA DA DÍVIDA ATIVA E CRÉDITOS</t>
  </si>
  <si>
    <t>REVISÃO E REFORMA DO CÓDIGO TRIBUTÁRIO</t>
  </si>
  <si>
    <t>ATUALIZAÇÃO DE CADASTRO</t>
  </si>
  <si>
    <t>PROGRAMA EDUCAÇÃO TRIBUTÁRIA</t>
  </si>
  <si>
    <t>MANUTENÇÃO DE PROGRAMAS DE CAPACITAÇÃO E DESCENTRALIZAÇÃO DA CULTURA.</t>
  </si>
  <si>
    <t>RECUPERAÇÃO, PRESERVAÇÃO E MANUTENÇÃO DO ACERVO E DO PATRIMÔNIO HISTÓRICO, CULTURAL E NATURAL</t>
  </si>
  <si>
    <t>PROGRAMA DE FORMAÇÃO NA ÁREA DA CULTURA</t>
  </si>
  <si>
    <t>INSTRUMENTALIZAÇÃO,APARELHAMENTO  E AQUISIÇÃO DE BENS PARA A SECRETARIA</t>
  </si>
  <si>
    <t>MANUTENÇÃO GERAL DA SECULTUR</t>
  </si>
  <si>
    <t>QUALIFICAÇÃO E ATUALIZAÇÃO DE SERVIDORES DA SECULTUR.</t>
  </si>
  <si>
    <t>INFRA-ESTRUTURA E MANUTENÇÃO DOS PONTOS TURÍSTICOS.</t>
  </si>
  <si>
    <t>RECUPERAÇÃO, AMPLIAÇÃO E MANUTENÇÃO DO QUIOSQUE MUNICIPAL</t>
  </si>
  <si>
    <t>ESTRUTURAÇÃO E MANUTENÇÃO DO SISTEMA MUNICIPAL DE TURISMO</t>
  </si>
  <si>
    <t>MANUTENÇÃO DO CONSELHO MUNICIPAL DE POLÍTICAS CULTURAIS</t>
  </si>
  <si>
    <t>DIVULGAÇÃO DO TURISMO E CULTURA</t>
  </si>
  <si>
    <t>REALIZAÇÃO DAS FESTIVIDADES CULTURAIS, TURÍSTICAS, FOLCLÓRICAS E ESPORTIVAS, AS  SELECIONADAS EM EDI</t>
  </si>
  <si>
    <t>MANUTENÇÃO DA VILA DO ARTESANATO</t>
  </si>
  <si>
    <t>ESTRUTURAÇÃO E MANUTENÇÃO DO CONSELHO DO PATRIMÔNIO</t>
  </si>
  <si>
    <t>ESTRUTURAÇÃO E MANUTENÇÃO DO CENTRO DE ATENÇÃAO TURISTA- CAT</t>
  </si>
  <si>
    <t>ESTRUTURAÇÃO, IMPLANTAÇÃO E MANUTENÇÃO DA COORDENADORIA DO GEOPARQUE DE CAÇAPAVA DO SUL</t>
  </si>
  <si>
    <t>ESTRUTURAÇÃO E MANUTENÇÃO DO CONSELHO DO TURISMO</t>
  </si>
  <si>
    <t>ADESÃO E MANUTENÇÃO DOS PROGRAMAS DE GOVERNO MUNICIPAL, ESTADUAL E FEDERAL</t>
  </si>
  <si>
    <t>MANUTENÇÃO GERAL DA SECRETARIA.</t>
  </si>
  <si>
    <t>MANUTENÇÃO DAS TURMAS DO INTERIOR E AQUISIÇÃO DE EQUIPAMENTO PARA SEGURANÇA NO TRABALHO.</t>
  </si>
  <si>
    <t>MANUTENÇÃO, CONSTRUÇÃO E REFORMA DAS INSTALAÇÕES DA OFICINA.</t>
  </si>
  <si>
    <t>MANUTENÇÃO E COMBUSTÍVEL PARA FROTA DE VEÍCULOS, MÁQUINAS E IMPLEMENTOS.</t>
  </si>
  <si>
    <t>MANUTENÇÃO DO DEPARTAMENTO DE TRÂNSITO</t>
  </si>
  <si>
    <t>CONVÊNIO COM O FOCEM - FUNDO DE CONVERGÊNCIA ESTRUTURAL PARA O MERCOSUL.</t>
  </si>
  <si>
    <t>MANUTENÇÃO DA ILUMINAÇÃO PÚBLICA</t>
  </si>
  <si>
    <t>RECUPERAÇÃO DE CALÇAMENTO, PARTICIPAÇÃO DO MUNICÍPIO EM CALÇAMENTO COMUNITÁRIO E PAVIMENTAÇÃO DE RUA</t>
  </si>
  <si>
    <t>PROGRAMA PAVICOM.</t>
  </si>
  <si>
    <t>RECUPERAÇÃO DE PRAÇAS E JARDINS E MANUTENÇÃO DO PERÍMETRO URBANO.</t>
  </si>
  <si>
    <t>MANUTENÇÃO E CONSERVAÇÃO DOS CEMITÉRIOS.</t>
  </si>
  <si>
    <t xml:space="preserve">REALIZAÇÃO  E/OU TERCEIRIZAÇÃO DA COLETA DE LIXO E MANUTENÇÃO DO ATERRO SANITÁRIO.	</t>
  </si>
  <si>
    <t>MANUTENÇÃO E CONSERVAÇÃO DAS ESTRADAS PONTES E PASSARELAS DO INTERIOR DO MUNICÍPIO</t>
  </si>
  <si>
    <t>MANUTENÇÃO E AMPLIAÇÃO DO SANEAMENTO BÁSICO.</t>
  </si>
  <si>
    <t>MANUTENÇÃO E AMPLIAÇÃO DO ABASTECIMENTO DE ÁGUA.</t>
  </si>
  <si>
    <t>MANUTENÇÃO DA LOCALIDADE DAS MINAS DO CAMAQUÃ.</t>
  </si>
  <si>
    <t>MANUTENÇÃO, AMPLIAÇÃO E APOIO DA EDUCAÇÃO INFANTIL.</t>
  </si>
  <si>
    <t>MANUTENÇÃO, AMPLIAÇÃO E APOIO AO ENSINO FUNDAMENTAL.</t>
  </si>
  <si>
    <t>MANUTENÇÃO, AMPLIAÇÃO E APOIO A EDUCAÇÃO ESPECIAL E CENTRO DE ATENDIMENTO ESPECIALIZADO</t>
  </si>
  <si>
    <t>MANUTENÇÃO, AMPLIAÇÃO E APOIO A EJA</t>
  </si>
  <si>
    <t>MANUTENÇÃO DE CURSOS, PROMOÇÃO DE EVENTOS, APERFEIÇOAMENTO, QUALIFICAÇÃO, FORMAÇÃO CONTINUADA.</t>
  </si>
  <si>
    <t>MANUTENÇÃO, CONSTRUÇÃO, REFORMA DOS IMÓVEIS DA ÁREA DA EDUCAÇÃO MUNICIPAL, ENSINO FUNDAMENTAL E EDUC</t>
  </si>
  <si>
    <t>MANUTENÇÃO E ATENDIMENTO DO SISTEMA MUNICIPAL DE ENSINO</t>
  </si>
  <si>
    <t xml:space="preserve">MANTER A AUTONOMIA FINANCEIRA DAS ESCOLAS DA REDE MUNICIPAL DE ENSINO.	</t>
  </si>
  <si>
    <t>MANTER E APOIAR OS CONSELHOS MUNICIPAIS DA ÁREA DA EDUCAÇÃO</t>
  </si>
  <si>
    <t>MANTER E CUSTEAR A MANUTENÇÃO DA SEDUC, ABRANGENDO A INFORMATIZAÇÃO DA SECRETARIA, ESCOLAS E SETORES</t>
  </si>
  <si>
    <t>OPORTUNIZAR, MANTER E APOIAR O INCENTIVO FINANCEIRO À APAE E UNIVERSITÁRIOS.</t>
  </si>
  <si>
    <t>MANTER E APOIAR OS PROJETOS E PROGRAMAS DO FNDE</t>
  </si>
  <si>
    <t>MANUTENÇÃO DA ALIMENTAÇÃO ESCOLAR</t>
  </si>
  <si>
    <t>MANUTENÇÃO DO TRANSPORTE ESCOLAR</t>
  </si>
  <si>
    <t>MANUTENÇÃO E INCENTIVO AO ESPORTE DA REDE MUNICIPAL DE ENSINO</t>
  </si>
  <si>
    <t>INCENTIVAR E APOIAR A EDUCAÇÃO AMBIENTAL NAS ESCOLAS DA REDE MUNICIPAL DE ENSINO</t>
  </si>
  <si>
    <t>MANUTENÇÃO DA EMEF PATRICIO DIAS FERREIRA, PARA TEMPO INTEGRAL COM FOCO NA AGROINDÚSTRIA</t>
  </si>
  <si>
    <t>AQUISIÇÃO, LOCAÇÃO E MANUTENÇÃO DE SOFTWARES E DA CENTRAL DE TELE AGENDAMENTO</t>
  </si>
  <si>
    <t>MANUTENÇÃO DO FUNDO MUNICIPAL DE SAÚDE.</t>
  </si>
  <si>
    <t>MANUTENÇÃO DO CONSELHO MUNICIPAL DE SAÚDE.</t>
  </si>
  <si>
    <t>FINANCIAMENTO DAS AÇÕES DE ALIMENTAÇÃO E NUTRIÇÃO (FAN)</t>
  </si>
  <si>
    <t>PROMOÇÃO DA ASSISTÊNCIA FARMACÊUTICA</t>
  </si>
  <si>
    <t>AUXILIO AOS POVOS INDÍGENAS.</t>
  </si>
  <si>
    <t>MANUTENÇÃO DOS CONSÓRCIOS INTERMUNICIPAIS.</t>
  </si>
  <si>
    <t>TRANSPORTE DE PACIENTES PARA OUTROS MUNICÍPIOS.</t>
  </si>
  <si>
    <t>PROTEÇÃO E BEM ESTAR ANIMAL.</t>
  </si>
  <si>
    <t>MANUTENÇÃO DAS AÇÕES EM VIGILÂNCIA SANITÁRIA.</t>
  </si>
  <si>
    <t>MANUTENÇÃO DAS AÇÕES E SERVIÇOS EM VIGILÂNCIA -</t>
  </si>
  <si>
    <t>VIGILÂNCIA EM SAÚDE.</t>
  </si>
  <si>
    <t>MANUTENÇÃO DA FROTA DE VEÍCULOS.</t>
  </si>
  <si>
    <t>MANUTENÇÃO DO CONSELHO DO IDOSO.</t>
  </si>
  <si>
    <t>MANUTENÇÃO DO CONSELHO TUTELAR.</t>
  </si>
  <si>
    <t>MANUTENÇÃO DO CONSELHO MUNICIPAL DE ASSISTÊNCIA SOCIAL</t>
  </si>
  <si>
    <t>MANUTENÇÃO DO CRAS/PSB/PBVII/SCFV</t>
  </si>
  <si>
    <t>PROGRAMA BPC NA ESCOLA</t>
  </si>
  <si>
    <t>CREAS - MANUTENÇÃO PISO FIXO DE MÉDIA COMPLEXIDADE - PSE</t>
  </si>
  <si>
    <t>MANUTENÇÃO DO ABRIGO INSTITUCIONAL BEM-ME-QUER.</t>
  </si>
  <si>
    <t>PROGRAMA DE ERRADICAÇÃO DO TRABALHO INFANTIL - PETI.</t>
  </si>
  <si>
    <t>CADASTRO ÚNICO - PROGRAMA BOLSA FAMÍLIA - IGD/PBF.</t>
  </si>
  <si>
    <t>PSB- ACESSUAS/TRABALHO</t>
  </si>
  <si>
    <t>MANUTENÇÃO DO COMDICA.</t>
  </si>
  <si>
    <t>MANUTENÇÃO DO CONSELHO  MUNICIPAL DO DEFICIENTE.</t>
  </si>
  <si>
    <t>ASSISTÊNCIA HABITACIONAL</t>
  </si>
  <si>
    <t>DEPARTAMENTO HABITACIONAL REGULARIZAÇÃO FUNDIÁRIA E DOCUMENTAL</t>
  </si>
  <si>
    <t>REFORMA E CONSTRUÇÃO COM RESSARCIMENTO</t>
  </si>
  <si>
    <t>MANUTENÇÃO DO FUNDO MUNICIPAL DE ASSISTÊNCIA SOCIAL.</t>
  </si>
  <si>
    <t>MANUTENÇÃO DO IGD SUAS</t>
  </si>
  <si>
    <t>MANUTENÇÃO DO FUNDO ESTADUAL DE ASSISTÊNCIA SOCIAL – FEAS.</t>
  </si>
  <si>
    <t>MANUTENÇÃO DA FROTA DE VEÍCULOS, MÁQUINAS AGRÍCOLAS E IMPLEMENTOS.</t>
  </si>
  <si>
    <t>MANUTENÇÃO E AMPLIAÇÃO DOS PRÉDIOS DA SEAGROPIC</t>
  </si>
  <si>
    <t>PROTEÇÃO E SEGURANÇA DOS FUNCIONÁRIOS</t>
  </si>
  <si>
    <t>IMPLANTAÇÃO DE NOVAS TECNOLOGIAS AGROPECUÁRIAS</t>
  </si>
  <si>
    <t>INCENTIVO A ASSOCIAÇÕES COOPERATIVAS E AGROINDÚSTRIAS</t>
  </si>
  <si>
    <t>MANUTENÇÃO DO DEPARTAMENTO DE INSPEÇÃO MUNICIPAL, AMPLIAÇÃO DOS SERVIÇOS DE INSPEÇÃO DOS PRODUTOS DE</t>
  </si>
  <si>
    <t>CONVÊNIO COM A EMATER/RS - ASCAR</t>
  </si>
  <si>
    <t>MANUTENÇÃO DO SISTEMA TROCA-TROCA</t>
  </si>
  <si>
    <t>Manutenção e Fortalecimento da Pecuária</t>
  </si>
  <si>
    <t>CAPACITAÇÃO DOS PRODUTORES RURAIS</t>
  </si>
  <si>
    <t>FUNDO DESENVOLVIMENTO AGROPECUÁRIA</t>
  </si>
  <si>
    <t xml:space="preserve">APOIO AO CONTROLE DO ABIGEATO	</t>
  </si>
  <si>
    <t>APOIO E DESENVOLVIMENTO A INDÚSTRIA.</t>
  </si>
  <si>
    <t>APOIO E DESENVOLVIMENTO DO  COMÉRCIO.</t>
  </si>
  <si>
    <t>INCENTIVO A ASSOCIAÇÕES E COMUNIDADES RURAIS</t>
  </si>
  <si>
    <t>DESPESAS GERAIS DA ADMINISTRAÇÃO</t>
  </si>
  <si>
    <t>RISCOS FISCAIS</t>
  </si>
  <si>
    <t>CONTRAPARTIDA DE PROJETOS</t>
  </si>
  <si>
    <t>GERENCIAMENTO DO FUNDO DE APOSENTADORIA E PENSAÕ</t>
  </si>
  <si>
    <t>RESERVA DE CONTINGÊNCIA DO RPPS/FAPS</t>
  </si>
  <si>
    <t>MANUTENÇÃO DA SAÚDE E ASSISTÊNCIA DO SERVIDOR</t>
  </si>
  <si>
    <t>GERENCIAMENTO DOS RECURSOS DO FASM</t>
  </si>
  <si>
    <t>RESERVA DE CONTINGÊNCIA DO FASM</t>
  </si>
  <si>
    <t>PISO DE ATENÇÃO BASICA - APS - PSE</t>
  </si>
  <si>
    <t>MANUTENÇÃO DE VEÍCULOS</t>
  </si>
  <si>
    <t>DESENVOLVIMENTO DA AGRICULTURA</t>
  </si>
  <si>
    <t>PISO DE ATENÇÃO BÁSICA - APS PACS</t>
  </si>
  <si>
    <t>PISO DE ATENÇÃO BASICA - APS BUCAL</t>
  </si>
  <si>
    <t>PISO DE ATENÇÃO BÁSICA- APS ESFs</t>
  </si>
  <si>
    <t>POLICLINA-MANUTENÇÃO E PAGAMENTO DA FOLHA DE PESSOAL E ENCARGOS</t>
  </si>
  <si>
    <t>ASSISTENCIA FARMACEUTICA - FRALDAS</t>
  </si>
  <si>
    <t>MANUTENÇÃO E AMPLIAÇÃO DO PROGRAMA DE CONTROLE DO MORMO E ANEMIA INFECCIOSA</t>
  </si>
  <si>
    <t>IMPLANTAÇÃO DO NÚCLEO DE EMPREENDEDORISMO</t>
  </si>
  <si>
    <t>QUALIFICAÇÃO DAS AÇÕES DE VIGILÃNCIA EM SAÚDE - PQA</t>
  </si>
  <si>
    <t>MDE 30% - MANUTENÇÃO E PAGTº DA FOLHA DO GABINETE DA SECRETARIA DE EDUCAÇÃO</t>
  </si>
  <si>
    <t>LIVRE - MANUTENÇÃO E PAGTº DA FOLHA DO GABINETE DA SECRETARIA DE EDUCAÇÃO</t>
  </si>
  <si>
    <t>Enfrentamento de Emergências e Pandemias</t>
  </si>
  <si>
    <t>AGENTES DE COMBATES À ENDEMIAS</t>
  </si>
  <si>
    <t>EMENDA PARLAMENTAR DE BANCADA</t>
  </si>
  <si>
    <t>EMENDA PARLAMENTAR INDIVUAL</t>
  </si>
  <si>
    <t>Manutenção do Conselho Municipal de Promoção da Igualdade Racial</t>
  </si>
  <si>
    <t>Capacitação e Fomento dos Segmentos Culturais do Município</t>
  </si>
  <si>
    <t>Realizar Confência da Cultura</t>
  </si>
  <si>
    <t>Fomento a Cultura Viva e os Pontos de Cultura</t>
  </si>
  <si>
    <t>INCENTIVO Á PRODUÇÃO E DISTRIBUIÇÃO DE ALIMENTOS</t>
  </si>
  <si>
    <t>Implantação e Reestruturação da Feira do Produtor Rural</t>
  </si>
  <si>
    <t>Implantação e Manutenção de Hortas Comunitárias</t>
  </si>
  <si>
    <t>Fundo Municipal da Cultural - FMC</t>
  </si>
  <si>
    <t>Metas das Ações do Programa de Governo</t>
  </si>
  <si>
    <t>Funcional</t>
  </si>
  <si>
    <t>U.G.</t>
  </si>
  <si>
    <t>Órgao</t>
  </si>
  <si>
    <t>Situação</t>
  </si>
  <si>
    <t>Descrição</t>
  </si>
  <si>
    <t>Proj/Ativ</t>
  </si>
  <si>
    <t>Inicial</t>
  </si>
  <si>
    <t>2.005.0</t>
  </si>
  <si>
    <t>04.122.0002</t>
  </si>
  <si>
    <t>2.033.0</t>
  </si>
  <si>
    <t>2.034.0</t>
  </si>
  <si>
    <t>2.035.0</t>
  </si>
  <si>
    <t>2.250.0</t>
  </si>
  <si>
    <t>2.036.0</t>
  </si>
  <si>
    <t>04.128.0002</t>
  </si>
  <si>
    <t>04.271.0002</t>
  </si>
  <si>
    <t>04.331.0002</t>
  </si>
  <si>
    <t>2.037.0</t>
  </si>
  <si>
    <t>04.131.0101</t>
  </si>
  <si>
    <t>2.038.0</t>
  </si>
  <si>
    <t>14.422.0101</t>
  </si>
  <si>
    <t>2.039.0</t>
  </si>
  <si>
    <t>04.124.0002</t>
  </si>
  <si>
    <t>2.040.0</t>
  </si>
  <si>
    <t>03.092.0002</t>
  </si>
  <si>
    <t>2.259.0</t>
  </si>
  <si>
    <t>14.422.0002</t>
  </si>
  <si>
    <t>2.042.0</t>
  </si>
  <si>
    <t>14.122.0101</t>
  </si>
  <si>
    <t>2.041.0</t>
  </si>
  <si>
    <t>2.006.0</t>
  </si>
  <si>
    <t>2.043.0</t>
  </si>
  <si>
    <t>2.044.0</t>
  </si>
  <si>
    <t>2.046.0</t>
  </si>
  <si>
    <t>06.181.0102</t>
  </si>
  <si>
    <t>2.047.0</t>
  </si>
  <si>
    <t>06.182.0102</t>
  </si>
  <si>
    <t>2.048.0</t>
  </si>
  <si>
    <t>2.045.0</t>
  </si>
  <si>
    <t>24.722.0101</t>
  </si>
  <si>
    <t>0.006.0</t>
  </si>
  <si>
    <t>27.812.0106</t>
  </si>
  <si>
    <t>2.049.0</t>
  </si>
  <si>
    <t>2.050.0</t>
  </si>
  <si>
    <t>2.051.0</t>
  </si>
  <si>
    <t>2.052.0</t>
  </si>
  <si>
    <t>2.053.0</t>
  </si>
  <si>
    <t>2.054.0</t>
  </si>
  <si>
    <t>2.055.0</t>
  </si>
  <si>
    <t>04.121.0002</t>
  </si>
  <si>
    <t>2.056.0</t>
  </si>
  <si>
    <t>2.057.0</t>
  </si>
  <si>
    <t>2.007.0</t>
  </si>
  <si>
    <t>2.058.0</t>
  </si>
  <si>
    <t>2.059.0</t>
  </si>
  <si>
    <t>04.121.0100</t>
  </si>
  <si>
    <t>2.060.0</t>
  </si>
  <si>
    <t>18.542.0002</t>
  </si>
  <si>
    <t>2.064.0</t>
  </si>
  <si>
    <t>18.541.0107</t>
  </si>
  <si>
    <t>2.061.0</t>
  </si>
  <si>
    <t>18.542.0107</t>
  </si>
  <si>
    <t>2.062.0</t>
  </si>
  <si>
    <t>2.063.0</t>
  </si>
  <si>
    <t>1.003.0</t>
  </si>
  <si>
    <t>1.005.0</t>
  </si>
  <si>
    <t>2.008.0</t>
  </si>
  <si>
    <t>2.065.0</t>
  </si>
  <si>
    <t>2.066.0</t>
  </si>
  <si>
    <t>2.067.0</t>
  </si>
  <si>
    <t>2.068.0</t>
  </si>
  <si>
    <t>2.069.0</t>
  </si>
  <si>
    <t>2.073.0</t>
  </si>
  <si>
    <t>1.004.0</t>
  </si>
  <si>
    <t>04.126.0002</t>
  </si>
  <si>
    <t>2.072.0</t>
  </si>
  <si>
    <t>2.070.0</t>
  </si>
  <si>
    <t>2.071.0</t>
  </si>
  <si>
    <t>0.003.0</t>
  </si>
  <si>
    <t>28.846.0000</t>
  </si>
  <si>
    <t>2.009.0</t>
  </si>
  <si>
    <t>1.006.0</t>
  </si>
  <si>
    <t>04.123.0002</t>
  </si>
  <si>
    <t>2.074.0</t>
  </si>
  <si>
    <t>2.075.0</t>
  </si>
  <si>
    <t>2.076.0</t>
  </si>
  <si>
    <t>2.082.0</t>
  </si>
  <si>
    <t>2.077.0</t>
  </si>
  <si>
    <t>2.078.0</t>
  </si>
  <si>
    <t>2.079.0</t>
  </si>
  <si>
    <t>04.129.0002</t>
  </si>
  <si>
    <t>2.080.0</t>
  </si>
  <si>
    <t>2.081.0</t>
  </si>
  <si>
    <t>2.010.0</t>
  </si>
  <si>
    <t>2.086.0</t>
  </si>
  <si>
    <t>13.122.0002</t>
  </si>
  <si>
    <t>2.092.0</t>
  </si>
  <si>
    <t>13.125.0112</t>
  </si>
  <si>
    <t>2.096.0</t>
  </si>
  <si>
    <t>2.084.0</t>
  </si>
  <si>
    <t>13.391.0112</t>
  </si>
  <si>
    <t>0.007.0</t>
  </si>
  <si>
    <t>13.392.0112</t>
  </si>
  <si>
    <t>0.009.0</t>
  </si>
  <si>
    <t>0.010.0</t>
  </si>
  <si>
    <t>0.011.0</t>
  </si>
  <si>
    <t>APOIAR INTERVENÇÕES DE DANÇA, TEATRO, MÚSICA, AUDIOVISUAL  APRESENTAÇÕES DE COLETIVOS CULTURAIS PRESENTES NO CALENDÁRIOS DE EVENTOS</t>
  </si>
  <si>
    <t>0.012.0</t>
  </si>
  <si>
    <t>0.013.0</t>
  </si>
  <si>
    <t>0.025.0</t>
  </si>
  <si>
    <t>1.007.0</t>
  </si>
  <si>
    <t>1.009.0</t>
  </si>
  <si>
    <t>1.010.0</t>
  </si>
  <si>
    <t>1.014.0</t>
  </si>
  <si>
    <t>2.083.0</t>
  </si>
  <si>
    <t>2.085.0</t>
  </si>
  <si>
    <t>2.090.0</t>
  </si>
  <si>
    <t>2.095.0</t>
  </si>
  <si>
    <t>2.097.0</t>
  </si>
  <si>
    <t>2.100.0</t>
  </si>
  <si>
    <t>2.260.0</t>
  </si>
  <si>
    <t>2.261.0</t>
  </si>
  <si>
    <t>2.262.0</t>
  </si>
  <si>
    <t>2.266.0</t>
  </si>
  <si>
    <t>2.011.0</t>
  </si>
  <si>
    <t>2.087.0</t>
  </si>
  <si>
    <t>2.088.0</t>
  </si>
  <si>
    <t>2.099.0</t>
  </si>
  <si>
    <t>04.125.0113</t>
  </si>
  <si>
    <t>0.014.0</t>
  </si>
  <si>
    <t>04.695.0113</t>
  </si>
  <si>
    <t>0.015.0</t>
  </si>
  <si>
    <t>1.017.0</t>
  </si>
  <si>
    <t>1.018.0</t>
  </si>
  <si>
    <t>1.020.0</t>
  </si>
  <si>
    <t>1.021.0</t>
  </si>
  <si>
    <t>1.022.0</t>
  </si>
  <si>
    <t>2.089.0</t>
  </si>
  <si>
    <t>2.091.0</t>
  </si>
  <si>
    <t>2.093.0</t>
  </si>
  <si>
    <t>2.098.0</t>
  </si>
  <si>
    <t>PROMOÇÃO , INCENTIVO E APOIO A FESTIVIDADES CULTURAIS, TURÍSTICAS, FOLCLÓRICAS E ESPORTIVAS, AS  SELECIONADAS EM EDITAIS PÚBLICOS E AS PREVISTAS NO CALENDÁRIO DE EVENTOS DO MUNICÍPIO.</t>
  </si>
  <si>
    <t>0.016.0</t>
  </si>
  <si>
    <t>13.695.0113</t>
  </si>
  <si>
    <t>1.015.0</t>
  </si>
  <si>
    <t>REALIZAÇÃO DAS FESTIVIDADES CULTURAIS, TURÍSTICAS, FOLCLÓRICAS E ESPORTIVAS, AS  SELECIONADAS EM EDITAIS PÚBLICOS E AS PREVISTAS NO CALENDÁRIO DE EVENTOS DO MUNICÍPIO.</t>
  </si>
  <si>
    <t>2.094.0</t>
  </si>
  <si>
    <t>1.016.0</t>
  </si>
  <si>
    <t>23.695.0113</t>
  </si>
  <si>
    <t>1.019.0</t>
  </si>
  <si>
    <t>2.012.0</t>
  </si>
  <si>
    <t>2.101.0</t>
  </si>
  <si>
    <t>2.102.0</t>
  </si>
  <si>
    <t>2.103.0</t>
  </si>
  <si>
    <t>2.107.0</t>
  </si>
  <si>
    <t>15.452.0102</t>
  </si>
  <si>
    <t>2.104.0</t>
  </si>
  <si>
    <t>15.451.0103</t>
  </si>
  <si>
    <t>2.105.0</t>
  </si>
  <si>
    <t>2.106.0</t>
  </si>
  <si>
    <t>RECUPERAÇÃO DE CALÇAMENTO, PARTICIPAÇÃO DO MUNICÍPIO EM CALÇAMENTO COMUNITÁRIO E PAVIMENTAÇÃO DE RUAS.</t>
  </si>
  <si>
    <t>2.108.0</t>
  </si>
  <si>
    <t>2.109.0</t>
  </si>
  <si>
    <t>2.110.0</t>
  </si>
  <si>
    <t>15.452.0114</t>
  </si>
  <si>
    <t>2.111.0</t>
  </si>
  <si>
    <t>2.115.0</t>
  </si>
  <si>
    <t>17.511.0107</t>
  </si>
  <si>
    <t>2.112.0</t>
  </si>
  <si>
    <t>17.512.0107</t>
  </si>
  <si>
    <t>2.114.0</t>
  </si>
  <si>
    <t>1.023.0</t>
  </si>
  <si>
    <t>26.782.0103</t>
  </si>
  <si>
    <t>AMORTIZAÇÃO DAS AQUISIÇÕES DE VIATURAS, CAMINHÃO, MÁQUINAS DE TRRAPLANGEM E QUIPAMENTOS PARA A MALHA VIÁRIA</t>
  </si>
  <si>
    <t>1.024.0</t>
  </si>
  <si>
    <t>2.113.0</t>
  </si>
  <si>
    <t>2.117.0</t>
  </si>
  <si>
    <t>2.013.0</t>
  </si>
  <si>
    <t>12.331.0105</t>
  </si>
  <si>
    <t>2.014.0</t>
  </si>
  <si>
    <t>12.361.0105</t>
  </si>
  <si>
    <t>2.119.0</t>
  </si>
  <si>
    <t>2.122.0</t>
  </si>
  <si>
    <t>MANUTENÇÃO, CONSTRUÇÃO, REFORMA DOS IMÓVEIS DA ÁREA DA EDUCAÇÃO MUNICIPAL, ENSINO FUNDAMENTAL E EDUCAÇÃO INFANTIL</t>
  </si>
  <si>
    <t>2.123.0</t>
  </si>
  <si>
    <t>2.124.0</t>
  </si>
  <si>
    <t>2.125.0</t>
  </si>
  <si>
    <t>2.126.0</t>
  </si>
  <si>
    <t>2.129.0</t>
  </si>
  <si>
    <t>2.130.0</t>
  </si>
  <si>
    <t>2.133.0</t>
  </si>
  <si>
    <t>2.135.0</t>
  </si>
  <si>
    <t>2.136.0</t>
  </si>
  <si>
    <t>2.137.0</t>
  </si>
  <si>
    <t>2.016.0</t>
  </si>
  <si>
    <t>12.271.0105</t>
  </si>
  <si>
    <t>2.015.0</t>
  </si>
  <si>
    <t>12.365.0105</t>
  </si>
  <si>
    <t>2.018.0</t>
  </si>
  <si>
    <t>2.017.0</t>
  </si>
  <si>
    <t>2.118.0</t>
  </si>
  <si>
    <t>ENSINO ESPECIAL 70% - MANUTENÇÃO E PAGAMENTO DA FOLHA DE PESSOAL E ENCARGOS E AQUISIÇÃO DE TICKET ALIMENTAÇÃO/REFEIÇÃO</t>
  </si>
  <si>
    <t>2.021.0</t>
  </si>
  <si>
    <t>ENSINO ESPECIAL 30% - MANUTENÇÃO E PAGAMENTO DA FOLHA DE PESSOAL E ENCARGOS E AQUISIÇÃO DE TICKET ALIMENTAÇÃO/REFEIÇÃO</t>
  </si>
  <si>
    <t>2.032.0</t>
  </si>
  <si>
    <t>12.367.0105</t>
  </si>
  <si>
    <t>2.120.0</t>
  </si>
  <si>
    <t>2.128.0</t>
  </si>
  <si>
    <t>12.364.0105</t>
  </si>
  <si>
    <t>2.022.0</t>
  </si>
  <si>
    <t>2.023.0</t>
  </si>
  <si>
    <t>12.366.0105</t>
  </si>
  <si>
    <t>2.121.0</t>
  </si>
  <si>
    <t>MANTER E CUSTEAR A MANUTENÇÃO DA SEDUC, ABRANGENDO A INFORMATIZAÇÃO DA SECRETARIA, ESCOLAS E SETORES ADJACENTES</t>
  </si>
  <si>
    <t>2.127.0</t>
  </si>
  <si>
    <t>12.368.0002</t>
  </si>
  <si>
    <t>2.245.0</t>
  </si>
  <si>
    <t>2.248.0</t>
  </si>
  <si>
    <t>2.024.0</t>
  </si>
  <si>
    <t>10.122.0002</t>
  </si>
  <si>
    <t>10.271.0002</t>
  </si>
  <si>
    <t>10.331.0002</t>
  </si>
  <si>
    <t>2.252.0</t>
  </si>
  <si>
    <t>10.121.0106</t>
  </si>
  <si>
    <t>2.253.0</t>
  </si>
  <si>
    <t>1.029.0</t>
  </si>
  <si>
    <t>10.122.0106</t>
  </si>
  <si>
    <t>2.140.0</t>
  </si>
  <si>
    <t>2.141.0</t>
  </si>
  <si>
    <t>2.212.0</t>
  </si>
  <si>
    <t>1.025.0</t>
  </si>
  <si>
    <t>10.126.0106</t>
  </si>
  <si>
    <t>2.139.0</t>
  </si>
  <si>
    <t>2.142.0</t>
  </si>
  <si>
    <t>10.306.0106</t>
  </si>
  <si>
    <t>1.061.0</t>
  </si>
  <si>
    <t>10.331.0106</t>
  </si>
  <si>
    <t>1.027.0</t>
  </si>
  <si>
    <t>10.301.0106</t>
  </si>
  <si>
    <t>1.028.0</t>
  </si>
  <si>
    <t>1.065.0</t>
  </si>
  <si>
    <t>2.025.0</t>
  </si>
  <si>
    <t>2.026.0</t>
  </si>
  <si>
    <t>2.027.0</t>
  </si>
  <si>
    <t>2.145.0</t>
  </si>
  <si>
    <t>2.146.0</t>
  </si>
  <si>
    <t>2.151.0</t>
  </si>
  <si>
    <t>2.211.0</t>
  </si>
  <si>
    <t>2.236.0</t>
  </si>
  <si>
    <t>2.237.0</t>
  </si>
  <si>
    <t>2.238.0</t>
  </si>
  <si>
    <t>10.302.0106</t>
  </si>
  <si>
    <t>2.028.0</t>
  </si>
  <si>
    <t>2.029.0</t>
  </si>
  <si>
    <t>2.147.0</t>
  </si>
  <si>
    <t>2.239.0</t>
  </si>
  <si>
    <t>1.060.0</t>
  </si>
  <si>
    <t>10.303.0106</t>
  </si>
  <si>
    <t>2.144.0</t>
  </si>
  <si>
    <t>2.240.0</t>
  </si>
  <si>
    <t>2.251.0</t>
  </si>
  <si>
    <t>10.271.0106</t>
  </si>
  <si>
    <t>2.148.0</t>
  </si>
  <si>
    <t>10.304.0106</t>
  </si>
  <si>
    <t>2.149.0</t>
  </si>
  <si>
    <t>2.150.0</t>
  </si>
  <si>
    <t>10.305.0106</t>
  </si>
  <si>
    <t>2.244.0</t>
  </si>
  <si>
    <t>2.030.0</t>
  </si>
  <si>
    <t>2.152.0</t>
  </si>
  <si>
    <t>08.122.0002</t>
  </si>
  <si>
    <t>2.153.0</t>
  </si>
  <si>
    <t>2.164.0</t>
  </si>
  <si>
    <t>08.242.0002</t>
  </si>
  <si>
    <t>2.165.0</t>
  </si>
  <si>
    <t>2.154.0</t>
  </si>
  <si>
    <t>08.241.0108</t>
  </si>
  <si>
    <t>2.155.0</t>
  </si>
  <si>
    <t>08.243.0108</t>
  </si>
  <si>
    <t>2.156.0</t>
  </si>
  <si>
    <t>08.244.0108</t>
  </si>
  <si>
    <t>1.030.0</t>
  </si>
  <si>
    <t>08.244.0110</t>
  </si>
  <si>
    <t>2.158.0</t>
  </si>
  <si>
    <t>08.242.0108</t>
  </si>
  <si>
    <t>2.162.0</t>
  </si>
  <si>
    <t>2.163.0</t>
  </si>
  <si>
    <t>0.017.0</t>
  </si>
  <si>
    <t>08.242.0110</t>
  </si>
  <si>
    <t>1.031.0</t>
  </si>
  <si>
    <t>08.243.0110</t>
  </si>
  <si>
    <t>1.032.0</t>
  </si>
  <si>
    <t>2.159.0</t>
  </si>
  <si>
    <t>2.160.0</t>
  </si>
  <si>
    <t>2.161.0</t>
  </si>
  <si>
    <t>0.019.0</t>
  </si>
  <si>
    <t>1.033.0</t>
  </si>
  <si>
    <t>0.020.0</t>
  </si>
  <si>
    <t>0.021.0</t>
  </si>
  <si>
    <t>2.169.0</t>
  </si>
  <si>
    <t>2.170.0</t>
  </si>
  <si>
    <t>2.171.0</t>
  </si>
  <si>
    <t>1.035.0</t>
  </si>
  <si>
    <t>08.244.0109</t>
  </si>
  <si>
    <t>2.157.0</t>
  </si>
  <si>
    <t>0.018.0</t>
  </si>
  <si>
    <t>08.241.0110</t>
  </si>
  <si>
    <t>2.168.0</t>
  </si>
  <si>
    <t>16.244.0111</t>
  </si>
  <si>
    <t>1.034.0</t>
  </si>
  <si>
    <t>16.481.0111</t>
  </si>
  <si>
    <t>2.166.0</t>
  </si>
  <si>
    <t>2.167.0</t>
  </si>
  <si>
    <t>16.482.0111</t>
  </si>
  <si>
    <t>2.031.0</t>
  </si>
  <si>
    <t>2.176.0</t>
  </si>
  <si>
    <t>2.178.0</t>
  </si>
  <si>
    <t>2.180.0</t>
  </si>
  <si>
    <t>2.181.0</t>
  </si>
  <si>
    <t>2.002.0</t>
  </si>
  <si>
    <t>18.544.0115</t>
  </si>
  <si>
    <t>2.265.0</t>
  </si>
  <si>
    <t>20.244.0117</t>
  </si>
  <si>
    <t>2.197.0</t>
  </si>
  <si>
    <t>20.605.0117</t>
  </si>
  <si>
    <t>2.264.0</t>
  </si>
  <si>
    <t>2.263.0</t>
  </si>
  <si>
    <t>20.608.0117</t>
  </si>
  <si>
    <t>MANUTENÇÃO DO DEPARTAMENTO DE INSPEÇÃO MUNICIPAL, AMPLIAÇÃO DOS SERVIÇOS DE INSPEÇÃO DOS PRODUTOS DE ORIGEM ANIMAL</t>
  </si>
  <si>
    <t>2.186.0</t>
  </si>
  <si>
    <t>20.609.0117</t>
  </si>
  <si>
    <t>1.026.0</t>
  </si>
  <si>
    <t>20.122.0118</t>
  </si>
  <si>
    <t>2.177.0</t>
  </si>
  <si>
    <t>2.184.0</t>
  </si>
  <si>
    <t>20.606.0118</t>
  </si>
  <si>
    <t>2.187.0</t>
  </si>
  <si>
    <t>2.192.0</t>
  </si>
  <si>
    <t>2.196.0</t>
  </si>
  <si>
    <t>2.200.0</t>
  </si>
  <si>
    <t>2.189.0</t>
  </si>
  <si>
    <t>20.608.0118</t>
  </si>
  <si>
    <t>2.191.0</t>
  </si>
  <si>
    <t>2.235.0</t>
  </si>
  <si>
    <t>2.242.0</t>
  </si>
  <si>
    <t>20.609.0118</t>
  </si>
  <si>
    <t>2.185.0</t>
  </si>
  <si>
    <t>22.661.0116</t>
  </si>
  <si>
    <t>2.198.0</t>
  </si>
  <si>
    <t>22.691.0116</t>
  </si>
  <si>
    <t>2.199.0</t>
  </si>
  <si>
    <t>23.391.0116</t>
  </si>
  <si>
    <t>1.066.0</t>
  </si>
  <si>
    <t>23.541.0116</t>
  </si>
  <si>
    <t>0.023.0</t>
  </si>
  <si>
    <t>23.691.0116</t>
  </si>
  <si>
    <t>1.067.0</t>
  </si>
  <si>
    <t>2.243.0</t>
  </si>
  <si>
    <t>2.201.0</t>
  </si>
  <si>
    <t>0.002.0</t>
  </si>
  <si>
    <t>28.843.0000</t>
  </si>
  <si>
    <t>0.001.0</t>
  </si>
  <si>
    <t>0.004.0</t>
  </si>
  <si>
    <t>0.005.0</t>
  </si>
  <si>
    <t>2.202.0</t>
  </si>
  <si>
    <t>99.999.9999</t>
  </si>
  <si>
    <t>2.203.0</t>
  </si>
  <si>
    <t>1.001.0</t>
  </si>
  <si>
    <t>01.031.0001</t>
  </si>
  <si>
    <t>1.002.0</t>
  </si>
  <si>
    <t>2.001.0</t>
  </si>
  <si>
    <t>2.003.0</t>
  </si>
  <si>
    <t>2.004.0</t>
  </si>
  <si>
    <t>2.204.0</t>
  </si>
  <si>
    <t>09.122.0003</t>
  </si>
  <si>
    <t>0.022.0</t>
  </si>
  <si>
    <t>09.272.0003</t>
  </si>
  <si>
    <t>2.205.0</t>
  </si>
  <si>
    <t>99.997.9999</t>
  </si>
  <si>
    <t>2.206.0</t>
  </si>
  <si>
    <t>09.302.0003</t>
  </si>
  <si>
    <t>2.207.0</t>
  </si>
  <si>
    <t>2.208.0</t>
  </si>
  <si>
    <t>As duas no turismo</t>
  </si>
  <si>
    <t>Duas no Turismo</t>
  </si>
  <si>
    <t>RPPS/FAPS:</t>
  </si>
  <si>
    <t>FASM:</t>
  </si>
  <si>
    <t>Consolidado:</t>
  </si>
  <si>
    <t>Antes:</t>
  </si>
  <si>
    <t>Prefeitura:</t>
  </si>
  <si>
    <t>Receita Prefeitura: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</si>
</sst>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\ #,##0.00_);_(\ \-#,##0.00_);_(\ \-\ 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49" fontId="1" fillId="0" borderId="1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3" fillId="0" borderId="2" xfId="0" applyNumberFormat="1" applyFont="1" applyBorder="1" applyAlignment="1"/>
    <xf numFmtId="0" fontId="4" fillId="2" borderId="2" xfId="0" applyNumberFormat="1" applyFont="1" applyFill="1" applyBorder="1" applyAlignment="1"/>
    <xf numFmtId="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6" fillId="0" borderId="0" xfId="0" applyNumberFormat="1" applyFont="1"/>
    <xf numFmtId="0" fontId="8" fillId="0" borderId="2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9" fillId="0" borderId="0" xfId="0" applyFont="1"/>
    <xf numFmtId="0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8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9" fillId="0" borderId="2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3" fontId="9" fillId="3" borderId="0" xfId="0" applyNumberFormat="1" applyFont="1" applyFill="1"/>
    <xf numFmtId="0" fontId="9" fillId="3" borderId="2" xfId="0" applyNumberFormat="1" applyFont="1" applyFill="1" applyBorder="1" applyAlignment="1"/>
    <xf numFmtId="164" fontId="9" fillId="3" borderId="6" xfId="0" applyNumberFormat="1" applyFont="1" applyFill="1" applyBorder="1" applyAlignment="1">
      <alignment horizontal="right"/>
    </xf>
    <xf numFmtId="0" fontId="9" fillId="0" borderId="2" xfId="0" applyFont="1" applyBorder="1"/>
    <xf numFmtId="0" fontId="9" fillId="0" borderId="6" xfId="0" applyFont="1" applyBorder="1"/>
    <xf numFmtId="0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2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9" fillId="0" borderId="0" xfId="0" applyNumberFormat="1" applyFont="1" applyBorder="1" applyAlignment="1"/>
    <xf numFmtId="0" fontId="10" fillId="2" borderId="2" xfId="0" applyNumberFormat="1" applyFont="1" applyFill="1" applyBorder="1" applyAlignment="1"/>
    <xf numFmtId="164" fontId="9" fillId="2" borderId="7" xfId="0" applyNumberFormat="1" applyFont="1" applyFill="1" applyBorder="1" applyAlignment="1">
      <alignment horizontal="right"/>
    </xf>
    <xf numFmtId="165" fontId="9" fillId="0" borderId="0" xfId="0" applyNumberFormat="1" applyFont="1"/>
    <xf numFmtId="43" fontId="9" fillId="0" borderId="0" xfId="1" applyFont="1"/>
    <xf numFmtId="43" fontId="9" fillId="0" borderId="6" xfId="1" applyFont="1" applyBorder="1"/>
    <xf numFmtId="43" fontId="9" fillId="0" borderId="6" xfId="0" applyNumberFormat="1" applyFont="1" applyBorder="1"/>
    <xf numFmtId="43" fontId="10" fillId="0" borderId="6" xfId="1" applyFont="1" applyBorder="1"/>
    <xf numFmtId="43" fontId="10" fillId="0" borderId="6" xfId="0" applyNumberFormat="1" applyFont="1" applyBorder="1"/>
    <xf numFmtId="43" fontId="10" fillId="0" borderId="0" xfId="1" applyFont="1"/>
    <xf numFmtId="43" fontId="9" fillId="0" borderId="0" xfId="0" applyNumberFormat="1" applyFont="1"/>
    <xf numFmtId="43" fontId="10" fillId="0" borderId="0" xfId="0" applyNumberFormat="1" applyFont="1"/>
    <xf numFmtId="3" fontId="9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 applyAlignment="1"/>
    <xf numFmtId="0" fontId="9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IY65536"/>
  <sheetViews>
    <sheetView topLeftCell="A236" workbookViewId="0">
      <selection activeCell="D272" sqref="D272"/>
    </sheetView>
  </sheetViews>
  <sheetFormatPr defaultRowHeight="15"/>
  <cols>
    <col min="7" max="7" width="89.28515625" bestFit="1" customWidth="1"/>
    <col min="8" max="11" width="13.7109375" customWidth="1"/>
    <col min="12" max="12" width="15.7109375" customWidth="1"/>
    <col min="259" max="259" width="100.7109375" customWidth="1"/>
  </cols>
  <sheetData>
    <row r="1" spans="6:12">
      <c r="G1" s="7" t="s">
        <v>0</v>
      </c>
      <c r="H1" s="63" t="s">
        <v>1</v>
      </c>
      <c r="I1" s="64"/>
      <c r="J1" s="64"/>
      <c r="K1" s="64"/>
      <c r="L1" s="65"/>
    </row>
    <row r="2" spans="6:12">
      <c r="G2" s="8"/>
      <c r="H2" s="2">
        <v>2022</v>
      </c>
      <c r="I2" s="2">
        <v>2023</v>
      </c>
      <c r="J2" s="4">
        <v>2024</v>
      </c>
      <c r="K2" s="2">
        <v>2025</v>
      </c>
      <c r="L2" s="1" t="s">
        <v>2</v>
      </c>
    </row>
    <row r="3" spans="6:12" ht="15" customHeight="1">
      <c r="F3" t="s">
        <v>5</v>
      </c>
      <c r="G3" s="9" t="s">
        <v>4</v>
      </c>
      <c r="H3" s="6">
        <v>1211071.04</v>
      </c>
      <c r="I3" s="6">
        <v>1311439.7</v>
      </c>
      <c r="J3" s="6">
        <v>1411809.2</v>
      </c>
      <c r="K3" s="6">
        <v>1512188.28</v>
      </c>
      <c r="L3" s="6">
        <v>5446508.2199999997</v>
      </c>
    </row>
    <row r="4" spans="6:12" ht="15" customHeight="1">
      <c r="F4" t="s">
        <v>7</v>
      </c>
      <c r="G4" s="9" t="s">
        <v>6</v>
      </c>
      <c r="H4" s="6">
        <v>2000</v>
      </c>
      <c r="I4" s="6">
        <v>3000</v>
      </c>
      <c r="J4" s="6">
        <v>4000</v>
      </c>
      <c r="K4" s="6">
        <v>5000</v>
      </c>
      <c r="L4" s="6">
        <v>14000</v>
      </c>
    </row>
    <row r="5" spans="6:12" ht="15" customHeight="1">
      <c r="F5" t="s">
        <v>9</v>
      </c>
      <c r="G5" s="9" t="s">
        <v>8</v>
      </c>
      <c r="H5" s="6">
        <v>7426361.5899999999</v>
      </c>
      <c r="I5" s="6">
        <v>8784086.4499999993</v>
      </c>
      <c r="J5" s="6">
        <v>10056038.82</v>
      </c>
      <c r="K5" s="6">
        <v>10081102.779999999</v>
      </c>
      <c r="L5" s="6">
        <v>36347589.640000001</v>
      </c>
    </row>
    <row r="6" spans="6:12" ht="15" customHeight="1">
      <c r="F6" t="s">
        <v>11</v>
      </c>
      <c r="G6" s="9" t="s">
        <v>10</v>
      </c>
      <c r="H6" s="6">
        <v>155000</v>
      </c>
      <c r="I6" s="6">
        <v>160000</v>
      </c>
      <c r="J6" s="6">
        <v>165000</v>
      </c>
      <c r="K6" s="6">
        <v>170000</v>
      </c>
      <c r="L6" s="6">
        <v>650000</v>
      </c>
    </row>
    <row r="7" spans="6:12" ht="15" customHeight="1">
      <c r="F7" t="s">
        <v>13</v>
      </c>
      <c r="G7" s="9" t="s">
        <v>12</v>
      </c>
      <c r="H7" s="6">
        <v>1340929.6299999999</v>
      </c>
      <c r="I7" s="6">
        <v>1570247.33</v>
      </c>
      <c r="J7" s="6">
        <v>1671500.51</v>
      </c>
      <c r="K7" s="6">
        <v>1901625.16</v>
      </c>
      <c r="L7" s="6">
        <v>6484302.6299999999</v>
      </c>
    </row>
    <row r="8" spans="6:12" ht="15" customHeight="1">
      <c r="F8" t="s">
        <v>15</v>
      </c>
      <c r="G8" s="9" t="s">
        <v>14</v>
      </c>
      <c r="H8" s="6">
        <v>5000</v>
      </c>
      <c r="I8" s="6">
        <v>8000</v>
      </c>
      <c r="J8" s="6">
        <v>10000</v>
      </c>
      <c r="K8" s="6">
        <v>10000</v>
      </c>
      <c r="L8" s="6">
        <v>33000</v>
      </c>
    </row>
    <row r="9" spans="6:12" ht="15" customHeight="1">
      <c r="F9" t="s">
        <v>17</v>
      </c>
      <c r="G9" s="9" t="s">
        <v>16</v>
      </c>
      <c r="H9" s="6">
        <v>21500</v>
      </c>
      <c r="I9" s="6">
        <v>31775</v>
      </c>
      <c r="J9" s="6">
        <v>37800</v>
      </c>
      <c r="K9" s="6">
        <v>42000</v>
      </c>
      <c r="L9" s="6">
        <v>133075</v>
      </c>
    </row>
    <row r="10" spans="6:12" ht="15" customHeight="1">
      <c r="F10" t="s">
        <v>19</v>
      </c>
      <c r="G10" s="9" t="s">
        <v>18</v>
      </c>
      <c r="H10" s="6">
        <v>63000</v>
      </c>
      <c r="I10" s="6">
        <v>64575</v>
      </c>
      <c r="J10" s="6">
        <v>75000</v>
      </c>
      <c r="K10" s="6">
        <v>80000</v>
      </c>
      <c r="L10" s="6">
        <v>282575</v>
      </c>
    </row>
    <row r="11" spans="6:12" ht="15" customHeight="1">
      <c r="F11" t="s">
        <v>21</v>
      </c>
      <c r="G11" s="9" t="s">
        <v>20</v>
      </c>
      <c r="H11" s="6">
        <v>1</v>
      </c>
      <c r="I11" s="6">
        <v>1</v>
      </c>
      <c r="J11" s="6">
        <v>1</v>
      </c>
      <c r="K11" s="6">
        <v>1</v>
      </c>
      <c r="L11" s="6">
        <v>4</v>
      </c>
    </row>
    <row r="12" spans="6:12" ht="15" customHeight="1">
      <c r="F12" t="s">
        <v>23</v>
      </c>
      <c r="G12" s="9" t="s">
        <v>22</v>
      </c>
      <c r="H12" s="6">
        <v>1000</v>
      </c>
      <c r="I12" s="6">
        <v>1000</v>
      </c>
      <c r="J12" s="6">
        <v>1000</v>
      </c>
      <c r="K12" s="6">
        <v>2500</v>
      </c>
      <c r="L12" s="6">
        <v>5500</v>
      </c>
    </row>
    <row r="13" spans="6:12" ht="15" customHeight="1">
      <c r="F13" t="s">
        <v>25</v>
      </c>
      <c r="G13" s="9" t="s">
        <v>24</v>
      </c>
      <c r="H13" s="6">
        <v>1001</v>
      </c>
      <c r="I13" s="6">
        <v>2001</v>
      </c>
      <c r="J13" s="6">
        <v>2001</v>
      </c>
      <c r="K13" s="6">
        <v>4501</v>
      </c>
      <c r="L13" s="6">
        <v>9504</v>
      </c>
    </row>
    <row r="14" spans="6:12" ht="15" customHeight="1">
      <c r="F14" t="s">
        <v>27</v>
      </c>
      <c r="G14" s="9" t="s">
        <v>26</v>
      </c>
      <c r="H14" s="6">
        <v>1</v>
      </c>
      <c r="I14" s="6">
        <v>1001</v>
      </c>
      <c r="J14" s="6">
        <v>1701</v>
      </c>
      <c r="K14" s="6">
        <v>2707</v>
      </c>
      <c r="L14" s="6">
        <v>5410</v>
      </c>
    </row>
    <row r="15" spans="6:12" ht="15" customHeight="1">
      <c r="F15" t="s">
        <v>29</v>
      </c>
      <c r="G15" s="9" t="s">
        <v>28</v>
      </c>
      <c r="H15" s="6">
        <v>10000</v>
      </c>
      <c r="I15" s="6">
        <v>15000</v>
      </c>
      <c r="J15" s="6">
        <v>20000</v>
      </c>
      <c r="K15" s="6">
        <v>25501</v>
      </c>
      <c r="L15" s="6">
        <v>70501</v>
      </c>
    </row>
    <row r="16" spans="6:12" ht="15" customHeight="1">
      <c r="F16" t="s">
        <v>31</v>
      </c>
      <c r="G16" s="9" t="s">
        <v>30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</row>
    <row r="17" spans="6:12" ht="15" customHeight="1">
      <c r="F17" t="s">
        <v>33</v>
      </c>
      <c r="G17" s="9" t="s">
        <v>32</v>
      </c>
      <c r="H17" s="6">
        <v>1</v>
      </c>
      <c r="I17" s="6">
        <v>1</v>
      </c>
      <c r="J17" s="6">
        <v>1</v>
      </c>
      <c r="K17" s="6">
        <v>1</v>
      </c>
      <c r="L17" s="6">
        <v>4</v>
      </c>
    </row>
    <row r="18" spans="6:12" ht="15" customHeight="1">
      <c r="F18" t="s">
        <v>35</v>
      </c>
      <c r="G18" s="9" t="s">
        <v>34</v>
      </c>
      <c r="H18" s="6">
        <v>36000</v>
      </c>
      <c r="I18" s="6">
        <v>36000</v>
      </c>
      <c r="J18" s="6">
        <v>36000</v>
      </c>
      <c r="K18" s="6">
        <v>36000</v>
      </c>
      <c r="L18" s="6">
        <v>144000</v>
      </c>
    </row>
    <row r="19" spans="6:12" ht="15" customHeight="1">
      <c r="F19" t="s">
        <v>37</v>
      </c>
      <c r="G19" s="9" t="s">
        <v>36</v>
      </c>
      <c r="H19" s="6">
        <v>17518</v>
      </c>
      <c r="I19" s="6">
        <v>17518</v>
      </c>
      <c r="J19" s="6">
        <v>17518</v>
      </c>
      <c r="K19" s="6">
        <v>17518</v>
      </c>
      <c r="L19" s="6">
        <v>70072</v>
      </c>
    </row>
    <row r="20" spans="6:12" ht="15" customHeight="1">
      <c r="F20" t="s">
        <v>39</v>
      </c>
      <c r="G20" s="9" t="s">
        <v>38</v>
      </c>
      <c r="H20" s="6">
        <v>41000</v>
      </c>
      <c r="I20" s="6">
        <v>41000</v>
      </c>
      <c r="J20" s="6">
        <v>41000</v>
      </c>
      <c r="K20" s="6">
        <v>41000</v>
      </c>
      <c r="L20" s="6">
        <v>164000</v>
      </c>
    </row>
    <row r="21" spans="6:12" ht="15" customHeight="1">
      <c r="F21" t="s">
        <v>41</v>
      </c>
      <c r="G21" s="9" t="s">
        <v>40</v>
      </c>
      <c r="H21" s="6">
        <v>10</v>
      </c>
      <c r="I21" s="6">
        <v>10</v>
      </c>
      <c r="J21" s="6">
        <v>10</v>
      </c>
      <c r="K21" s="6">
        <v>10</v>
      </c>
      <c r="L21" s="6">
        <v>40</v>
      </c>
    </row>
    <row r="22" spans="6:12" ht="15" customHeight="1">
      <c r="F22" t="s">
        <v>43</v>
      </c>
      <c r="G22" s="9" t="s">
        <v>42</v>
      </c>
      <c r="H22" s="6">
        <v>10</v>
      </c>
      <c r="I22" s="6">
        <v>10</v>
      </c>
      <c r="J22" s="6">
        <v>10</v>
      </c>
      <c r="K22" s="6">
        <v>10</v>
      </c>
      <c r="L22" s="6">
        <v>40</v>
      </c>
    </row>
    <row r="23" spans="6:12" ht="15" customHeight="1">
      <c r="F23" t="s">
        <v>45</v>
      </c>
      <c r="G23" s="9" t="s">
        <v>44</v>
      </c>
      <c r="H23" s="6">
        <v>26959016.559999999</v>
      </c>
      <c r="I23" s="6">
        <v>27856751.82</v>
      </c>
      <c r="J23" s="6">
        <v>28756524.899999999</v>
      </c>
      <c r="K23" s="6">
        <v>29679609.350000001</v>
      </c>
      <c r="L23" s="6">
        <v>113251902.63</v>
      </c>
    </row>
    <row r="24" spans="6:12" ht="15" customHeight="1">
      <c r="F24" t="s">
        <v>47</v>
      </c>
      <c r="G24" s="9" t="s">
        <v>46</v>
      </c>
      <c r="H24" s="6">
        <v>10000</v>
      </c>
      <c r="I24" s="6">
        <v>10000</v>
      </c>
      <c r="J24" s="6">
        <v>10000</v>
      </c>
      <c r="K24" s="6">
        <v>10000</v>
      </c>
      <c r="L24" s="6">
        <v>40000</v>
      </c>
    </row>
    <row r="25" spans="6:12" ht="15" customHeight="1">
      <c r="F25" t="s">
        <v>49</v>
      </c>
      <c r="G25" s="9" t="s">
        <v>48</v>
      </c>
      <c r="H25" s="6">
        <v>17413</v>
      </c>
      <c r="I25" s="6">
        <v>19002.57</v>
      </c>
      <c r="J25" s="6">
        <v>20347</v>
      </c>
      <c r="K25" s="6">
        <v>23004.34</v>
      </c>
      <c r="L25" s="6">
        <v>79766.91</v>
      </c>
    </row>
    <row r="26" spans="6:12" ht="15" customHeight="1">
      <c r="F26" s="11">
        <v>1001000</v>
      </c>
      <c r="G26" s="9" t="s">
        <v>50</v>
      </c>
      <c r="H26" s="6">
        <v>15562.5</v>
      </c>
      <c r="I26" s="6">
        <v>16146.09</v>
      </c>
      <c r="J26" s="6">
        <v>16751.57</v>
      </c>
      <c r="K26" s="6">
        <v>17379.759999999998</v>
      </c>
      <c r="L26" s="6">
        <v>65839.92</v>
      </c>
    </row>
    <row r="27" spans="6:12" ht="15" customHeight="1">
      <c r="F27" s="11">
        <v>1002000</v>
      </c>
      <c r="G27" s="9" t="s">
        <v>51</v>
      </c>
      <c r="H27" s="6">
        <v>19712.5</v>
      </c>
      <c r="I27" s="6">
        <v>20451.72</v>
      </c>
      <c r="J27" s="6">
        <v>21218.66</v>
      </c>
      <c r="K27" s="6">
        <v>22014.36</v>
      </c>
      <c r="L27" s="6">
        <v>83397.240000000005</v>
      </c>
    </row>
    <row r="28" spans="6:12" ht="15" customHeight="1">
      <c r="F28" s="11">
        <v>1003000</v>
      </c>
      <c r="G28" s="9" t="s">
        <v>52</v>
      </c>
      <c r="H28" s="6">
        <v>1</v>
      </c>
      <c r="I28" s="6">
        <v>1</v>
      </c>
      <c r="J28" s="6">
        <v>1</v>
      </c>
      <c r="K28" s="6">
        <v>1</v>
      </c>
      <c r="L28" s="6">
        <v>4</v>
      </c>
    </row>
    <row r="29" spans="6:12" ht="15" customHeight="1">
      <c r="F29" s="11">
        <v>1004000</v>
      </c>
      <c r="G29" s="9" t="s">
        <v>53</v>
      </c>
      <c r="H29" s="6">
        <v>20000</v>
      </c>
      <c r="I29" s="6">
        <v>22620.6</v>
      </c>
      <c r="J29" s="6">
        <v>25000</v>
      </c>
      <c r="K29" s="6">
        <v>30000</v>
      </c>
      <c r="L29" s="6">
        <v>97620.6</v>
      </c>
    </row>
    <row r="30" spans="6:12" ht="15" customHeight="1">
      <c r="F30" s="11">
        <v>1005000</v>
      </c>
      <c r="G30" s="9" t="s">
        <v>54</v>
      </c>
      <c r="H30" s="6">
        <v>1</v>
      </c>
      <c r="I30" s="6">
        <v>1</v>
      </c>
      <c r="J30" s="6">
        <v>1</v>
      </c>
      <c r="K30" s="6">
        <v>1</v>
      </c>
      <c r="L30" s="6">
        <v>4</v>
      </c>
    </row>
    <row r="31" spans="6:12" ht="15" customHeight="1">
      <c r="F31" s="11">
        <v>1006000</v>
      </c>
      <c r="G31" s="9" t="s">
        <v>55</v>
      </c>
      <c r="H31" s="6">
        <v>50000</v>
      </c>
      <c r="I31" s="6">
        <v>55000</v>
      </c>
      <c r="J31" s="6">
        <v>60000</v>
      </c>
      <c r="K31" s="6">
        <v>70000</v>
      </c>
      <c r="L31" s="6">
        <v>235000</v>
      </c>
    </row>
    <row r="32" spans="6:12" ht="15" customHeight="1">
      <c r="F32" s="11">
        <v>1007000</v>
      </c>
      <c r="G32" s="9" t="s">
        <v>56</v>
      </c>
      <c r="H32" s="6">
        <v>1001</v>
      </c>
      <c r="I32" s="6">
        <v>2500</v>
      </c>
      <c r="J32" s="6">
        <v>3400</v>
      </c>
      <c r="K32" s="6">
        <v>4000</v>
      </c>
      <c r="L32" s="6">
        <v>10901</v>
      </c>
    </row>
    <row r="33" spans="6:12" ht="15" customHeight="1">
      <c r="F33" s="11">
        <v>1009000</v>
      </c>
      <c r="G33" s="9" t="s">
        <v>57</v>
      </c>
      <c r="H33" s="6">
        <v>0</v>
      </c>
      <c r="I33" s="6">
        <v>2500</v>
      </c>
      <c r="J33" s="6">
        <v>4500</v>
      </c>
      <c r="K33" s="6">
        <v>5500</v>
      </c>
      <c r="L33" s="6">
        <v>12500</v>
      </c>
    </row>
    <row r="34" spans="6:12" ht="15" customHeight="1">
      <c r="F34" s="11">
        <v>1010000</v>
      </c>
      <c r="G34" s="9" t="s">
        <v>58</v>
      </c>
      <c r="H34" s="6">
        <v>1</v>
      </c>
      <c r="I34" s="6">
        <v>1</v>
      </c>
      <c r="J34" s="6">
        <v>1</v>
      </c>
      <c r="K34" s="6">
        <v>501</v>
      </c>
      <c r="L34" s="6">
        <v>504</v>
      </c>
    </row>
    <row r="35" spans="6:12" ht="15" customHeight="1">
      <c r="F35" s="11">
        <v>1014000</v>
      </c>
      <c r="G35" s="9" t="s">
        <v>59</v>
      </c>
      <c r="H35" s="6">
        <v>1001</v>
      </c>
      <c r="I35" s="6">
        <v>1001</v>
      </c>
      <c r="J35" s="6">
        <v>3001</v>
      </c>
      <c r="K35" s="6">
        <v>5501</v>
      </c>
      <c r="L35" s="6">
        <v>10504</v>
      </c>
    </row>
    <row r="36" spans="6:12" ht="15" customHeight="1">
      <c r="F36" s="11">
        <v>1015000</v>
      </c>
      <c r="G36" s="9" t="s">
        <v>60</v>
      </c>
      <c r="H36" s="6">
        <v>1</v>
      </c>
      <c r="I36" s="6">
        <v>1</v>
      </c>
      <c r="J36" s="6">
        <v>1</v>
      </c>
      <c r="K36" s="6">
        <v>1</v>
      </c>
      <c r="L36" s="6">
        <v>4</v>
      </c>
    </row>
    <row r="37" spans="6:12" ht="15" customHeight="1">
      <c r="F37" s="11">
        <v>1016000</v>
      </c>
      <c r="G37" s="9" t="s">
        <v>61</v>
      </c>
      <c r="H37" s="6">
        <v>1000</v>
      </c>
      <c r="I37" s="6">
        <v>1000</v>
      </c>
      <c r="J37" s="6">
        <v>1500</v>
      </c>
      <c r="K37" s="6">
        <v>2000</v>
      </c>
      <c r="L37" s="6">
        <v>5500</v>
      </c>
    </row>
    <row r="38" spans="6:12" ht="15" customHeight="1">
      <c r="F38" s="11">
        <v>1017000</v>
      </c>
      <c r="G38" s="9" t="s">
        <v>62</v>
      </c>
      <c r="H38" s="6">
        <v>1</v>
      </c>
      <c r="I38" s="6">
        <v>1</v>
      </c>
      <c r="J38" s="6">
        <v>1</v>
      </c>
      <c r="K38" s="6">
        <v>1001</v>
      </c>
      <c r="L38" s="6">
        <v>1004</v>
      </c>
    </row>
    <row r="39" spans="6:12" ht="15" customHeight="1">
      <c r="F39" s="11">
        <v>1018000</v>
      </c>
      <c r="G39" s="9" t="s">
        <v>63</v>
      </c>
      <c r="H39" s="6">
        <v>1</v>
      </c>
      <c r="I39" s="6">
        <v>1</v>
      </c>
      <c r="J39" s="6">
        <v>1</v>
      </c>
      <c r="K39" s="6">
        <v>1001</v>
      </c>
      <c r="L39" s="6">
        <v>1004</v>
      </c>
    </row>
    <row r="40" spans="6:12" ht="15" customHeight="1">
      <c r="F40" s="11">
        <v>1019000</v>
      </c>
      <c r="G40" s="9" t="s">
        <v>64</v>
      </c>
      <c r="H40" s="6">
        <v>26000</v>
      </c>
      <c r="I40" s="6">
        <v>19000</v>
      </c>
      <c r="J40" s="6">
        <v>17000</v>
      </c>
      <c r="K40" s="6">
        <v>20000</v>
      </c>
      <c r="L40" s="6">
        <v>82000</v>
      </c>
    </row>
    <row r="41" spans="6:12" ht="15" customHeight="1">
      <c r="F41" s="11">
        <v>1020000</v>
      </c>
      <c r="G41" s="9" t="s">
        <v>65</v>
      </c>
      <c r="H41" s="6">
        <v>3000</v>
      </c>
      <c r="I41" s="6">
        <v>4000</v>
      </c>
      <c r="J41" s="6">
        <v>4000</v>
      </c>
      <c r="K41" s="6">
        <v>7000</v>
      </c>
      <c r="L41" s="6">
        <v>18000</v>
      </c>
    </row>
    <row r="42" spans="6:12" ht="15" customHeight="1">
      <c r="F42" s="11">
        <v>1021000</v>
      </c>
      <c r="G42" s="9" t="s">
        <v>66</v>
      </c>
      <c r="H42" s="6">
        <v>1000</v>
      </c>
      <c r="I42" s="6">
        <v>4500</v>
      </c>
      <c r="J42" s="6">
        <v>6000</v>
      </c>
      <c r="K42" s="6">
        <v>10000</v>
      </c>
      <c r="L42" s="6">
        <v>21500</v>
      </c>
    </row>
    <row r="43" spans="6:12" ht="15" customHeight="1">
      <c r="F43" s="11">
        <v>1022000</v>
      </c>
      <c r="G43" s="9" t="s">
        <v>67</v>
      </c>
      <c r="H43" s="6">
        <v>1</v>
      </c>
      <c r="I43" s="6">
        <v>1</v>
      </c>
      <c r="J43" s="6">
        <v>1</v>
      </c>
      <c r="K43" s="6">
        <v>1</v>
      </c>
      <c r="L43" s="6">
        <v>4</v>
      </c>
    </row>
    <row r="44" spans="6:12" ht="15" customHeight="1">
      <c r="F44" s="11">
        <v>1023000</v>
      </c>
      <c r="G44" s="9" t="s">
        <v>68</v>
      </c>
      <c r="H44" s="6">
        <v>600000</v>
      </c>
      <c r="I44" s="6">
        <v>380000</v>
      </c>
      <c r="J44" s="6">
        <v>380000</v>
      </c>
      <c r="K44" s="6">
        <v>0</v>
      </c>
      <c r="L44" s="6">
        <v>1360000</v>
      </c>
    </row>
    <row r="45" spans="6:12" ht="15" customHeight="1">
      <c r="F45" s="11">
        <v>1024000</v>
      </c>
      <c r="G45" s="9" t="s">
        <v>69</v>
      </c>
      <c r="H45" s="6">
        <v>1</v>
      </c>
      <c r="I45" s="6">
        <v>1</v>
      </c>
      <c r="J45" s="6">
        <v>1</v>
      </c>
      <c r="K45" s="6">
        <v>1</v>
      </c>
      <c r="L45" s="6">
        <v>4</v>
      </c>
    </row>
    <row r="46" spans="6:12" ht="15" customHeight="1">
      <c r="F46" s="11">
        <v>1025000</v>
      </c>
      <c r="G46" s="9" t="s">
        <v>70</v>
      </c>
      <c r="H46" s="6">
        <v>5001</v>
      </c>
      <c r="I46" s="6">
        <v>7501</v>
      </c>
      <c r="J46" s="6">
        <v>7501</v>
      </c>
      <c r="K46" s="6">
        <v>15001</v>
      </c>
      <c r="L46" s="6">
        <v>35004</v>
      </c>
    </row>
    <row r="47" spans="6:12" ht="15" customHeight="1">
      <c r="F47" s="11">
        <v>1026000</v>
      </c>
      <c r="G47" s="9" t="s">
        <v>71</v>
      </c>
      <c r="H47" s="6">
        <v>10000</v>
      </c>
      <c r="I47" s="6">
        <v>10000</v>
      </c>
      <c r="J47" s="6">
        <v>10000</v>
      </c>
      <c r="K47" s="6">
        <v>55154</v>
      </c>
      <c r="L47" s="6">
        <v>85154</v>
      </c>
    </row>
    <row r="48" spans="6:12" ht="15" customHeight="1">
      <c r="F48" s="11">
        <v>1027000</v>
      </c>
      <c r="G48" s="9" t="s">
        <v>72</v>
      </c>
      <c r="H48" s="6">
        <v>310756.24</v>
      </c>
      <c r="I48" s="6">
        <v>356590.5</v>
      </c>
      <c r="J48" s="6">
        <v>370880</v>
      </c>
      <c r="K48" s="6">
        <v>435558.75</v>
      </c>
      <c r="L48" s="6">
        <v>1473785.49</v>
      </c>
    </row>
    <row r="49" spans="6:12" ht="15" customHeight="1">
      <c r="F49" s="11">
        <v>1028000</v>
      </c>
      <c r="G49" s="9" t="s">
        <v>73</v>
      </c>
      <c r="H49" s="6">
        <v>1</v>
      </c>
      <c r="I49" s="6">
        <v>1</v>
      </c>
      <c r="J49" s="6">
        <v>1</v>
      </c>
      <c r="K49" s="6">
        <v>1</v>
      </c>
      <c r="L49" s="6">
        <v>4</v>
      </c>
    </row>
    <row r="50" spans="6:12" ht="15" customHeight="1">
      <c r="F50" s="11">
        <v>1029000</v>
      </c>
      <c r="G50" s="9" t="s">
        <v>52</v>
      </c>
      <c r="H50" s="6">
        <v>200000</v>
      </c>
      <c r="I50" s="6">
        <v>250000</v>
      </c>
      <c r="J50" s="6">
        <v>255000</v>
      </c>
      <c r="K50" s="6">
        <v>260000</v>
      </c>
      <c r="L50" s="6">
        <v>965000</v>
      </c>
    </row>
    <row r="51" spans="6:12" ht="15" customHeight="1">
      <c r="F51" s="11">
        <v>1030000</v>
      </c>
      <c r="G51" s="9" t="s">
        <v>74</v>
      </c>
      <c r="H51" s="6">
        <v>220</v>
      </c>
      <c r="I51" s="6">
        <v>220</v>
      </c>
      <c r="J51" s="6">
        <v>0</v>
      </c>
      <c r="K51" s="6">
        <v>0</v>
      </c>
      <c r="L51" s="6">
        <v>440</v>
      </c>
    </row>
    <row r="52" spans="6:12" ht="15" customHeight="1">
      <c r="F52" s="11">
        <v>1031000</v>
      </c>
      <c r="G52" s="9" t="s">
        <v>75</v>
      </c>
      <c r="H52" s="6">
        <v>4000</v>
      </c>
      <c r="I52" s="6">
        <v>4000</v>
      </c>
      <c r="J52" s="6">
        <v>4000</v>
      </c>
      <c r="K52" s="6">
        <v>4000</v>
      </c>
      <c r="L52" s="6">
        <v>16000</v>
      </c>
    </row>
    <row r="53" spans="6:12" ht="15" customHeight="1">
      <c r="F53" s="11">
        <v>1032000</v>
      </c>
      <c r="G53" s="9" t="s">
        <v>76</v>
      </c>
      <c r="H53" s="6">
        <v>19976</v>
      </c>
      <c r="I53" s="6">
        <v>19976</v>
      </c>
      <c r="J53" s="6">
        <v>19976</v>
      </c>
      <c r="K53" s="6">
        <v>19976</v>
      </c>
      <c r="L53" s="6">
        <v>79904</v>
      </c>
    </row>
    <row r="54" spans="6:12" ht="15" customHeight="1">
      <c r="F54" s="11">
        <v>1033000</v>
      </c>
      <c r="G54" s="9" t="s">
        <v>77</v>
      </c>
      <c r="H54" s="6">
        <v>10</v>
      </c>
      <c r="I54" s="6">
        <v>10</v>
      </c>
      <c r="J54" s="6">
        <v>10</v>
      </c>
      <c r="K54" s="6">
        <v>10</v>
      </c>
      <c r="L54" s="6">
        <v>40</v>
      </c>
    </row>
    <row r="55" spans="6:12" ht="15" customHeight="1">
      <c r="F55" s="11">
        <v>1034000</v>
      </c>
      <c r="G55" s="9" t="s">
        <v>78</v>
      </c>
      <c r="H55" s="6">
        <v>307286.84000000003</v>
      </c>
      <c r="I55" s="6">
        <v>214754.79</v>
      </c>
      <c r="J55" s="6">
        <v>124764.79</v>
      </c>
      <c r="K55" s="6">
        <v>115329.31</v>
      </c>
      <c r="L55" s="6">
        <v>762135.73</v>
      </c>
    </row>
    <row r="56" spans="6:12" ht="15" customHeight="1">
      <c r="F56" s="11">
        <v>1035000</v>
      </c>
      <c r="G56" s="9" t="s">
        <v>79</v>
      </c>
      <c r="H56" s="6">
        <v>12480</v>
      </c>
      <c r="I56" s="6">
        <v>12480</v>
      </c>
      <c r="J56" s="6">
        <v>12480</v>
      </c>
      <c r="K56" s="6">
        <v>12480</v>
      </c>
      <c r="L56" s="6">
        <v>49920</v>
      </c>
    </row>
    <row r="57" spans="6:12" ht="15" customHeight="1">
      <c r="F57" s="11">
        <v>1060000</v>
      </c>
      <c r="G57" s="9" t="s">
        <v>80</v>
      </c>
      <c r="H57" s="6">
        <v>153400</v>
      </c>
      <c r="I57" s="6">
        <v>215900</v>
      </c>
      <c r="J57" s="6">
        <v>249500.88</v>
      </c>
      <c r="K57" s="6">
        <v>300790.3</v>
      </c>
      <c r="L57" s="6">
        <v>919591.18</v>
      </c>
    </row>
    <row r="58" spans="6:12" ht="15" customHeight="1">
      <c r="F58" s="11">
        <v>1061000</v>
      </c>
      <c r="G58" s="9" t="s">
        <v>81</v>
      </c>
      <c r="H58" s="6">
        <v>1</v>
      </c>
      <c r="I58" s="6">
        <v>1</v>
      </c>
      <c r="J58" s="6">
        <v>1</v>
      </c>
      <c r="K58" s="6">
        <v>1</v>
      </c>
      <c r="L58" s="6">
        <v>4</v>
      </c>
    </row>
    <row r="59" spans="6:12" ht="15" customHeight="1">
      <c r="F59" s="11">
        <v>1065000</v>
      </c>
      <c r="G59" s="9" t="s">
        <v>82</v>
      </c>
      <c r="H59" s="6">
        <v>220349</v>
      </c>
      <c r="I59" s="6">
        <v>250899</v>
      </c>
      <c r="J59" s="6">
        <v>270549.77</v>
      </c>
      <c r="K59" s="6">
        <v>350000</v>
      </c>
      <c r="L59" s="6">
        <v>1091797.77</v>
      </c>
    </row>
    <row r="60" spans="6:12" ht="15" customHeight="1">
      <c r="F60" s="11">
        <v>1066000</v>
      </c>
      <c r="G60" s="9" t="s">
        <v>83</v>
      </c>
      <c r="H60" s="6">
        <v>1500</v>
      </c>
      <c r="I60" s="6">
        <v>1500</v>
      </c>
      <c r="J60" s="6">
        <v>2000</v>
      </c>
      <c r="K60" s="6">
        <v>2000</v>
      </c>
      <c r="L60" s="6">
        <v>7000</v>
      </c>
    </row>
    <row r="61" spans="6:12" ht="15" customHeight="1">
      <c r="F61" s="11">
        <v>1067000</v>
      </c>
      <c r="G61" s="9" t="s">
        <v>84</v>
      </c>
      <c r="H61" s="6">
        <v>0</v>
      </c>
      <c r="I61" s="6">
        <v>30000</v>
      </c>
      <c r="J61" s="6">
        <v>50000</v>
      </c>
      <c r="K61" s="6">
        <v>0</v>
      </c>
      <c r="L61" s="6">
        <v>80000</v>
      </c>
    </row>
    <row r="62" spans="6:12" ht="15" customHeight="1">
      <c r="F62" s="11">
        <v>2001000</v>
      </c>
      <c r="G62" s="9" t="s">
        <v>85</v>
      </c>
      <c r="H62" s="6">
        <v>460650</v>
      </c>
      <c r="I62" s="6">
        <v>459670.81</v>
      </c>
      <c r="J62" s="6">
        <v>453556.44</v>
      </c>
      <c r="K62" s="6">
        <v>445530.93</v>
      </c>
      <c r="L62" s="6">
        <v>1819408.18</v>
      </c>
    </row>
    <row r="63" spans="6:12" ht="15" customHeight="1">
      <c r="F63" s="11">
        <v>2002000</v>
      </c>
      <c r="G63" s="9" t="s">
        <v>86</v>
      </c>
      <c r="H63" s="6">
        <v>42931</v>
      </c>
      <c r="I63" s="6">
        <v>52916.88</v>
      </c>
      <c r="J63" s="6">
        <v>66401.259999999995</v>
      </c>
      <c r="K63" s="6">
        <v>83903.81</v>
      </c>
      <c r="L63" s="6">
        <v>246152.95</v>
      </c>
    </row>
    <row r="64" spans="6:12" ht="15" customHeight="1">
      <c r="F64" s="11">
        <v>2003000</v>
      </c>
      <c r="G64" s="9" t="s">
        <v>87</v>
      </c>
      <c r="H64" s="6">
        <v>15562.5</v>
      </c>
      <c r="I64" s="6">
        <v>16146.09</v>
      </c>
      <c r="J64" s="6">
        <v>16751.57</v>
      </c>
      <c r="K64" s="6">
        <v>17379.759999999998</v>
      </c>
      <c r="L64" s="6">
        <v>65839.92</v>
      </c>
    </row>
    <row r="65" spans="6:12" ht="15" customHeight="1">
      <c r="F65" s="11">
        <v>2004000</v>
      </c>
      <c r="G65" s="9" t="s">
        <v>88</v>
      </c>
      <c r="H65" s="6">
        <v>3822150</v>
      </c>
      <c r="I65" s="6">
        <v>3965480.63</v>
      </c>
      <c r="J65" s="6">
        <v>4114186.15</v>
      </c>
      <c r="K65" s="6">
        <v>4268468.13</v>
      </c>
      <c r="L65" s="6">
        <v>16170284.91</v>
      </c>
    </row>
    <row r="66" spans="6:12" ht="15" customHeight="1">
      <c r="F66" s="11">
        <v>2005000</v>
      </c>
      <c r="G66" s="9" t="s">
        <v>89</v>
      </c>
      <c r="H66" s="6">
        <v>2185373.77</v>
      </c>
      <c r="I66" s="6">
        <v>2326189.59</v>
      </c>
      <c r="J66" s="6">
        <v>2461855.35</v>
      </c>
      <c r="K66" s="6">
        <v>2522552.41</v>
      </c>
      <c r="L66" s="6">
        <v>9495971.1199999992</v>
      </c>
    </row>
    <row r="67" spans="6:12" ht="15" customHeight="1">
      <c r="F67" s="11">
        <v>2006000</v>
      </c>
      <c r="G67" s="9" t="s">
        <v>90</v>
      </c>
      <c r="H67" s="6">
        <v>705811.75</v>
      </c>
      <c r="I67" s="6">
        <v>761843.08</v>
      </c>
      <c r="J67" s="6">
        <v>815386.81</v>
      </c>
      <c r="K67" s="6">
        <v>832798.82</v>
      </c>
      <c r="L67" s="6">
        <v>3115840.46</v>
      </c>
    </row>
    <row r="68" spans="6:12" ht="15" customHeight="1">
      <c r="F68" s="11">
        <v>2007000</v>
      </c>
      <c r="G68" s="9" t="s">
        <v>91</v>
      </c>
      <c r="H68" s="6">
        <v>1797109.27</v>
      </c>
      <c r="I68" s="6">
        <v>1947617.28</v>
      </c>
      <c r="J68" s="6">
        <v>2091178.78</v>
      </c>
      <c r="K68" s="6">
        <v>2133883.67</v>
      </c>
      <c r="L68" s="6">
        <v>7969789</v>
      </c>
    </row>
    <row r="69" spans="6:12" ht="15" customHeight="1">
      <c r="F69" s="11">
        <v>2008000</v>
      </c>
      <c r="G69" s="9" t="s">
        <v>92</v>
      </c>
      <c r="H69" s="6">
        <v>2864233.2</v>
      </c>
      <c r="I69" s="6">
        <v>3181510.01</v>
      </c>
      <c r="J69" s="6">
        <v>3481669.55</v>
      </c>
      <c r="K69" s="6">
        <v>3533659.18</v>
      </c>
      <c r="L69" s="6">
        <v>13061071.939999999</v>
      </c>
    </row>
    <row r="70" spans="6:12" ht="15" customHeight="1">
      <c r="F70" s="11">
        <v>2009000</v>
      </c>
      <c r="G70" s="9" t="s">
        <v>93</v>
      </c>
      <c r="H70" s="6">
        <v>2741649.58</v>
      </c>
      <c r="I70" s="6">
        <v>2992457.47</v>
      </c>
      <c r="J70" s="6">
        <v>3231012.23</v>
      </c>
      <c r="K70" s="6">
        <v>3291760.76</v>
      </c>
      <c r="L70" s="6">
        <v>12256880.039999999</v>
      </c>
    </row>
    <row r="71" spans="6:12" ht="15" customHeight="1">
      <c r="F71" s="11">
        <v>2010000</v>
      </c>
      <c r="G71" s="9" t="s">
        <v>94</v>
      </c>
      <c r="H71" s="6">
        <v>151855.76</v>
      </c>
      <c r="I71" s="6">
        <v>161783.38</v>
      </c>
      <c r="J71" s="6">
        <v>171342.01</v>
      </c>
      <c r="K71" s="6">
        <v>175530.04</v>
      </c>
      <c r="L71" s="6">
        <v>660511.18999999994</v>
      </c>
    </row>
    <row r="72" spans="6:12" ht="15" customHeight="1">
      <c r="F72" s="11">
        <v>2011000</v>
      </c>
      <c r="G72" s="9" t="s">
        <v>95</v>
      </c>
      <c r="H72" s="6">
        <v>480667.77</v>
      </c>
      <c r="I72" s="6">
        <v>507467.88</v>
      </c>
      <c r="J72" s="6">
        <v>533461.15</v>
      </c>
      <c r="K72" s="6">
        <v>547677.73</v>
      </c>
      <c r="L72" s="6">
        <v>2069274.53</v>
      </c>
    </row>
    <row r="73" spans="6:12" ht="15" customHeight="1">
      <c r="F73" s="11">
        <v>2012000</v>
      </c>
      <c r="G73" s="9" t="s">
        <v>96</v>
      </c>
      <c r="H73" s="6">
        <v>5876701.3899999997</v>
      </c>
      <c r="I73" s="6">
        <v>6363209.3600000003</v>
      </c>
      <c r="J73" s="6">
        <v>6827444.3300000001</v>
      </c>
      <c r="K73" s="6">
        <v>6968269.6399999997</v>
      </c>
      <c r="L73" s="6">
        <v>26035624.719999999</v>
      </c>
    </row>
    <row r="74" spans="6:12" ht="15" customHeight="1">
      <c r="F74" s="11">
        <v>2013000</v>
      </c>
      <c r="G74" s="9" t="s">
        <v>97</v>
      </c>
      <c r="H74" s="6">
        <v>14718741.84</v>
      </c>
      <c r="I74" s="6">
        <v>16015795.83</v>
      </c>
      <c r="J74" s="6">
        <v>17250929.010000002</v>
      </c>
      <c r="K74" s="6">
        <v>17587326.219999999</v>
      </c>
      <c r="L74" s="6">
        <v>65572792.899999999</v>
      </c>
    </row>
    <row r="75" spans="6:12" ht="15" customHeight="1">
      <c r="F75" s="11">
        <v>2014000</v>
      </c>
      <c r="G75" s="9" t="s">
        <v>98</v>
      </c>
      <c r="H75" s="6">
        <v>4929906.63</v>
      </c>
      <c r="I75" s="6">
        <v>5371263.4500000002</v>
      </c>
      <c r="J75" s="6">
        <v>5791339.8600000003</v>
      </c>
      <c r="K75" s="6">
        <v>5902575.7599999998</v>
      </c>
      <c r="L75" s="6">
        <v>21995085.699999999</v>
      </c>
    </row>
    <row r="76" spans="6:12" ht="15" customHeight="1">
      <c r="F76" s="11">
        <v>2015000</v>
      </c>
      <c r="G76" s="9" t="s">
        <v>99</v>
      </c>
      <c r="H76" s="6">
        <v>4151837.8</v>
      </c>
      <c r="I76" s="6">
        <v>4493641.5</v>
      </c>
      <c r="J76" s="6">
        <v>4819858.71</v>
      </c>
      <c r="K76" s="6">
        <v>4919747.1900000004</v>
      </c>
      <c r="L76" s="6">
        <v>18385085.199999999</v>
      </c>
    </row>
    <row r="77" spans="6:12" ht="15" customHeight="1">
      <c r="F77" s="11">
        <v>2016000</v>
      </c>
      <c r="G77" s="9" t="s">
        <v>100</v>
      </c>
      <c r="H77" s="6">
        <v>1112648.92</v>
      </c>
      <c r="I77" s="6">
        <v>1204263.1299999999</v>
      </c>
      <c r="J77" s="6">
        <v>1291699.21</v>
      </c>
      <c r="K77" s="6">
        <v>1318465.27</v>
      </c>
      <c r="L77" s="6">
        <v>4927076.53</v>
      </c>
    </row>
    <row r="78" spans="6:12" ht="15" customHeight="1">
      <c r="F78" s="11">
        <v>2017000</v>
      </c>
      <c r="G78" s="9" t="s">
        <v>101</v>
      </c>
      <c r="H78" s="6">
        <v>2555752.96</v>
      </c>
      <c r="I78" s="6">
        <v>2779786.09</v>
      </c>
      <c r="J78" s="6">
        <v>2993160.02</v>
      </c>
      <c r="K78" s="6">
        <v>3051818.23</v>
      </c>
      <c r="L78" s="6">
        <v>11380517.300000001</v>
      </c>
    </row>
    <row r="79" spans="6:12" ht="15" customHeight="1">
      <c r="F79" s="11">
        <v>2018000</v>
      </c>
      <c r="G79" s="9" t="s">
        <v>102</v>
      </c>
      <c r="H79" s="6">
        <v>2331467.54</v>
      </c>
      <c r="I79" s="6">
        <v>2509847.4300000002</v>
      </c>
      <c r="J79" s="6">
        <v>2679098.65</v>
      </c>
      <c r="K79" s="6">
        <v>2785336.98</v>
      </c>
      <c r="L79" s="6">
        <v>10305750.6</v>
      </c>
    </row>
    <row r="80" spans="6:12" ht="15" customHeight="1">
      <c r="F80" s="11">
        <v>2021000</v>
      </c>
      <c r="G80" s="9" t="s">
        <v>103</v>
      </c>
      <c r="H80" s="6">
        <v>1790731.26</v>
      </c>
      <c r="I80" s="6">
        <v>1947416.59</v>
      </c>
      <c r="J80" s="6">
        <v>2096655.82</v>
      </c>
      <c r="K80" s="6">
        <v>2137815.33</v>
      </c>
      <c r="L80" s="6">
        <v>7972619</v>
      </c>
    </row>
    <row r="81" spans="6:12" ht="15" customHeight="1">
      <c r="F81" s="11">
        <v>2022000</v>
      </c>
      <c r="G81" s="9" t="s">
        <v>104</v>
      </c>
      <c r="H81" s="6">
        <v>539537.82999999996</v>
      </c>
      <c r="I81" s="6">
        <v>587058.93000000005</v>
      </c>
      <c r="J81" s="6">
        <v>632312.13</v>
      </c>
      <c r="K81" s="6">
        <v>644648.34</v>
      </c>
      <c r="L81" s="6">
        <v>2403557.23</v>
      </c>
    </row>
    <row r="82" spans="6:12" ht="15" customHeight="1">
      <c r="F82" s="11">
        <v>2023000</v>
      </c>
      <c r="G82" s="9" t="s">
        <v>105</v>
      </c>
      <c r="H82" s="6">
        <v>163506.76999999999</v>
      </c>
      <c r="I82" s="6">
        <v>178659.48</v>
      </c>
      <c r="J82" s="6">
        <v>193066.2</v>
      </c>
      <c r="K82" s="6">
        <v>196648.62</v>
      </c>
      <c r="L82" s="6">
        <v>731881.07</v>
      </c>
    </row>
    <row r="83" spans="6:12" ht="15" customHeight="1">
      <c r="F83" s="11">
        <v>2024000</v>
      </c>
      <c r="G83" s="9" t="s">
        <v>106</v>
      </c>
      <c r="H83" s="6">
        <v>5149242.62</v>
      </c>
      <c r="I83" s="6">
        <v>5589025.0700000003</v>
      </c>
      <c r="J83" s="6">
        <v>6008237.2300000004</v>
      </c>
      <c r="K83" s="6">
        <v>6128827.04</v>
      </c>
      <c r="L83" s="6">
        <v>22875331.960000001</v>
      </c>
    </row>
    <row r="84" spans="6:12" ht="15" customHeight="1">
      <c r="F84" s="11">
        <v>2025000</v>
      </c>
      <c r="G84" s="9" t="s">
        <v>107</v>
      </c>
      <c r="H84" s="6">
        <v>906999.69</v>
      </c>
      <c r="I84" s="6">
        <v>1055163.99</v>
      </c>
      <c r="J84" s="6">
        <v>1194182.19</v>
      </c>
      <c r="K84" s="6">
        <v>1200740.58</v>
      </c>
      <c r="L84" s="6">
        <v>4357086.45</v>
      </c>
    </row>
    <row r="85" spans="6:12" ht="15" customHeight="1">
      <c r="F85" s="11">
        <v>2026000</v>
      </c>
      <c r="G85" s="9" t="s">
        <v>108</v>
      </c>
      <c r="H85" s="6">
        <v>1573573.68</v>
      </c>
      <c r="I85" s="6">
        <v>1783139.41</v>
      </c>
      <c r="J85" s="6">
        <v>1978221.03</v>
      </c>
      <c r="K85" s="6">
        <v>2055134.9</v>
      </c>
      <c r="L85" s="6">
        <v>7390069.0199999996</v>
      </c>
    </row>
    <row r="86" spans="6:12" ht="15" customHeight="1">
      <c r="F86" s="11">
        <v>2027000</v>
      </c>
      <c r="G86" s="9" t="s">
        <v>109</v>
      </c>
      <c r="H86" s="6">
        <v>241267.06</v>
      </c>
      <c r="I86" s="6">
        <v>283937.42</v>
      </c>
      <c r="J86" s="6">
        <v>323920.39</v>
      </c>
      <c r="K86" s="6">
        <v>324988.38</v>
      </c>
      <c r="L86" s="6">
        <v>1174113.25</v>
      </c>
    </row>
    <row r="87" spans="6:12" ht="15" customHeight="1">
      <c r="F87" s="11">
        <v>2028000</v>
      </c>
      <c r="G87" s="9" t="s">
        <v>110</v>
      </c>
      <c r="H87" s="6">
        <v>1343231.47</v>
      </c>
      <c r="I87" s="6">
        <v>1465899.51</v>
      </c>
      <c r="J87" s="6">
        <v>1602974.5</v>
      </c>
      <c r="K87" s="6">
        <v>1655439</v>
      </c>
      <c r="L87" s="6">
        <v>6067544.4800000004</v>
      </c>
    </row>
    <row r="88" spans="6:12" ht="15" customHeight="1">
      <c r="F88" s="11">
        <v>2029000</v>
      </c>
      <c r="G88" s="9" t="s">
        <v>111</v>
      </c>
      <c r="H88" s="6">
        <v>1014941.09</v>
      </c>
      <c r="I88" s="6">
        <v>1109805.47</v>
      </c>
      <c r="J88" s="6">
        <v>1207632.05</v>
      </c>
      <c r="K88" s="6">
        <v>1267764.1599999999</v>
      </c>
      <c r="L88" s="6">
        <v>4600142.7699999996</v>
      </c>
    </row>
    <row r="89" spans="6:12" ht="15" customHeight="1">
      <c r="F89" s="11">
        <v>2030000</v>
      </c>
      <c r="G89" s="9" t="s">
        <v>112</v>
      </c>
      <c r="H89" s="6">
        <v>2878979.79</v>
      </c>
      <c r="I89" s="6">
        <v>3080798.05</v>
      </c>
      <c r="J89" s="6">
        <v>3274557.68</v>
      </c>
      <c r="K89" s="6">
        <v>3351132.02</v>
      </c>
      <c r="L89" s="6">
        <v>12585467.539999999</v>
      </c>
    </row>
    <row r="90" spans="6:12" ht="15" customHeight="1">
      <c r="F90" s="11">
        <v>2031000</v>
      </c>
      <c r="G90" s="9" t="s">
        <v>113</v>
      </c>
      <c r="H90" s="6">
        <v>1068601.1100000001</v>
      </c>
      <c r="I90" s="6">
        <v>1155770.8999999999</v>
      </c>
      <c r="J90" s="6">
        <v>1238991.18</v>
      </c>
      <c r="K90" s="6">
        <v>1264868.06</v>
      </c>
      <c r="L90" s="6">
        <v>4728231.25</v>
      </c>
    </row>
    <row r="91" spans="6:12" ht="15" customHeight="1">
      <c r="F91" s="11">
        <v>2032000</v>
      </c>
      <c r="G91" s="9" t="s">
        <v>114</v>
      </c>
      <c r="H91" s="6">
        <v>391860.79</v>
      </c>
      <c r="I91" s="6">
        <v>425021.19</v>
      </c>
      <c r="J91" s="6">
        <v>456640.19</v>
      </c>
      <c r="K91" s="6">
        <v>465880.98</v>
      </c>
      <c r="L91" s="6">
        <v>1739403.15</v>
      </c>
    </row>
    <row r="92" spans="6:12" ht="15" customHeight="1">
      <c r="F92" s="11">
        <v>2033000</v>
      </c>
      <c r="G92" s="9" t="s">
        <v>115</v>
      </c>
      <c r="H92" s="6">
        <v>190788</v>
      </c>
      <c r="I92" s="6">
        <v>212725</v>
      </c>
      <c r="J92" s="6">
        <v>219923</v>
      </c>
      <c r="K92" s="6">
        <v>247479</v>
      </c>
      <c r="L92" s="6">
        <v>870915</v>
      </c>
    </row>
    <row r="93" spans="6:12" ht="15" customHeight="1">
      <c r="F93" s="11">
        <v>2034000</v>
      </c>
      <c r="G93" s="9" t="s">
        <v>116</v>
      </c>
      <c r="H93" s="6">
        <v>40000</v>
      </c>
      <c r="I93" s="6">
        <v>45000</v>
      </c>
      <c r="J93" s="6">
        <v>45000</v>
      </c>
      <c r="K93" s="6">
        <v>60000</v>
      </c>
      <c r="L93" s="6">
        <v>190000</v>
      </c>
    </row>
    <row r="94" spans="6:12" ht="15" customHeight="1">
      <c r="F94" s="11">
        <v>2035000</v>
      </c>
      <c r="G94" s="9" t="s">
        <v>117</v>
      </c>
      <c r="H94" s="6">
        <v>10000</v>
      </c>
      <c r="I94" s="6">
        <v>12000</v>
      </c>
      <c r="J94" s="6">
        <v>15000</v>
      </c>
      <c r="K94" s="6">
        <v>15000</v>
      </c>
      <c r="L94" s="6">
        <v>52000</v>
      </c>
    </row>
    <row r="95" spans="6:12" ht="15" customHeight="1">
      <c r="F95" s="11">
        <v>2036000</v>
      </c>
      <c r="G95" s="9" t="s">
        <v>86</v>
      </c>
      <c r="H95" s="6">
        <v>5000</v>
      </c>
      <c r="I95" s="6">
        <v>5000</v>
      </c>
      <c r="J95" s="6">
        <v>5000</v>
      </c>
      <c r="K95" s="6">
        <v>5000</v>
      </c>
      <c r="L95" s="6">
        <v>20000</v>
      </c>
    </row>
    <row r="96" spans="6:12" ht="15" customHeight="1">
      <c r="F96" s="11">
        <v>2037000</v>
      </c>
      <c r="G96" s="9" t="s">
        <v>118</v>
      </c>
      <c r="H96" s="6">
        <v>9000</v>
      </c>
      <c r="I96" s="6">
        <v>12000</v>
      </c>
      <c r="J96" s="6">
        <v>15000</v>
      </c>
      <c r="K96" s="6">
        <v>25000</v>
      </c>
      <c r="L96" s="6">
        <v>61000</v>
      </c>
    </row>
    <row r="97" spans="6:12" ht="15" customHeight="1">
      <c r="F97" s="11">
        <v>2038000</v>
      </c>
      <c r="G97" s="9" t="s">
        <v>119</v>
      </c>
      <c r="H97" s="6">
        <v>8000</v>
      </c>
      <c r="I97" s="6">
        <v>10000</v>
      </c>
      <c r="J97" s="6">
        <v>12000</v>
      </c>
      <c r="K97" s="6">
        <v>15000</v>
      </c>
      <c r="L97" s="6">
        <v>45000</v>
      </c>
    </row>
    <row r="98" spans="6:12" ht="15" customHeight="1">
      <c r="F98" s="11">
        <v>2039000</v>
      </c>
      <c r="G98" s="9" t="s">
        <v>120</v>
      </c>
      <c r="H98" s="6">
        <v>10000</v>
      </c>
      <c r="I98" s="6">
        <v>12000</v>
      </c>
      <c r="J98" s="6">
        <v>15000</v>
      </c>
      <c r="K98" s="6">
        <v>25000</v>
      </c>
      <c r="L98" s="6">
        <v>62000</v>
      </c>
    </row>
    <row r="99" spans="6:12" ht="15" customHeight="1">
      <c r="F99" s="11">
        <v>2040000</v>
      </c>
      <c r="G99" s="9" t="s">
        <v>121</v>
      </c>
      <c r="H99" s="6">
        <v>18000</v>
      </c>
      <c r="I99" s="6">
        <v>21000</v>
      </c>
      <c r="J99" s="6">
        <v>25000</v>
      </c>
      <c r="K99" s="6">
        <v>38000</v>
      </c>
      <c r="L99" s="6">
        <v>102000</v>
      </c>
    </row>
    <row r="100" spans="6:12" ht="15" customHeight="1">
      <c r="F100" s="11">
        <v>2041000</v>
      </c>
      <c r="G100" s="9" t="s">
        <v>122</v>
      </c>
      <c r="H100" s="6">
        <v>6000</v>
      </c>
      <c r="I100" s="6">
        <v>7000</v>
      </c>
      <c r="J100" s="6">
        <v>12000</v>
      </c>
      <c r="K100" s="6">
        <v>20000</v>
      </c>
      <c r="L100" s="6">
        <v>45000</v>
      </c>
    </row>
    <row r="101" spans="6:12" ht="15" customHeight="1">
      <c r="F101" s="11">
        <v>2042000</v>
      </c>
      <c r="G101" s="9" t="s">
        <v>123</v>
      </c>
      <c r="H101" s="6">
        <v>2000</v>
      </c>
      <c r="I101" s="6">
        <v>3000</v>
      </c>
      <c r="J101" s="6">
        <v>4000</v>
      </c>
      <c r="K101" s="6">
        <v>5000</v>
      </c>
      <c r="L101" s="6">
        <v>14000</v>
      </c>
    </row>
    <row r="102" spans="6:12" ht="15" customHeight="1">
      <c r="F102" s="11">
        <v>2043000</v>
      </c>
      <c r="G102" s="9" t="s">
        <v>124</v>
      </c>
      <c r="H102" s="6">
        <v>10000</v>
      </c>
      <c r="I102" s="6">
        <v>15000</v>
      </c>
      <c r="J102" s="6">
        <v>15000</v>
      </c>
      <c r="K102" s="6">
        <v>20000</v>
      </c>
      <c r="L102" s="6">
        <v>60000</v>
      </c>
    </row>
    <row r="103" spans="6:12" ht="15" customHeight="1">
      <c r="F103" s="11">
        <v>2044000</v>
      </c>
      <c r="G103" s="9" t="s">
        <v>86</v>
      </c>
      <c r="H103" s="6">
        <v>2000</v>
      </c>
      <c r="I103" s="6">
        <v>5000</v>
      </c>
      <c r="J103" s="6">
        <v>5000</v>
      </c>
      <c r="K103" s="6">
        <v>5000</v>
      </c>
      <c r="L103" s="6">
        <v>17000</v>
      </c>
    </row>
    <row r="104" spans="6:12" ht="15" customHeight="1">
      <c r="F104" s="11">
        <v>2045000</v>
      </c>
      <c r="G104" s="9" t="s">
        <v>125</v>
      </c>
      <c r="H104" s="6">
        <v>40000</v>
      </c>
      <c r="I104" s="6">
        <v>45000</v>
      </c>
      <c r="J104" s="6">
        <v>50000</v>
      </c>
      <c r="K104" s="6">
        <v>50000</v>
      </c>
      <c r="L104" s="6">
        <v>185000</v>
      </c>
    </row>
    <row r="105" spans="6:12" ht="15" customHeight="1">
      <c r="F105" s="11">
        <v>2046000</v>
      </c>
      <c r="G105" s="9" t="s">
        <v>126</v>
      </c>
      <c r="H105" s="6">
        <v>25000</v>
      </c>
      <c r="I105" s="6">
        <v>30000</v>
      </c>
      <c r="J105" s="6">
        <v>40000</v>
      </c>
      <c r="K105" s="6">
        <v>60000</v>
      </c>
      <c r="L105" s="6">
        <v>155000</v>
      </c>
    </row>
    <row r="106" spans="6:12" ht="15" customHeight="1">
      <c r="F106" s="11">
        <v>2047000</v>
      </c>
      <c r="G106" s="9" t="s">
        <v>127</v>
      </c>
      <c r="H106" s="6">
        <v>1000</v>
      </c>
      <c r="I106" s="6">
        <v>5000</v>
      </c>
      <c r="J106" s="6">
        <v>5000</v>
      </c>
      <c r="K106" s="6">
        <v>10000</v>
      </c>
      <c r="L106" s="6">
        <v>21000</v>
      </c>
    </row>
    <row r="107" spans="6:12" ht="15" customHeight="1">
      <c r="F107" s="11">
        <v>2048000</v>
      </c>
      <c r="G107" s="9" t="s">
        <v>128</v>
      </c>
      <c r="H107" s="6">
        <v>93418.65</v>
      </c>
      <c r="I107" s="6">
        <v>72245.03</v>
      </c>
      <c r="J107" s="6">
        <v>80088.42</v>
      </c>
      <c r="K107" s="6">
        <v>80990.990000000005</v>
      </c>
      <c r="L107" s="6">
        <v>326743.09000000003</v>
      </c>
    </row>
    <row r="108" spans="6:12" ht="15" customHeight="1">
      <c r="F108" s="11">
        <v>2049000</v>
      </c>
      <c r="G108" s="9" t="s">
        <v>129</v>
      </c>
      <c r="H108" s="6">
        <v>149158</v>
      </c>
      <c r="I108" s="6">
        <v>151376</v>
      </c>
      <c r="J108" s="6">
        <v>162951</v>
      </c>
      <c r="K108" s="6">
        <v>211958</v>
      </c>
      <c r="L108" s="6">
        <v>675443</v>
      </c>
    </row>
    <row r="109" spans="6:12" ht="15" customHeight="1">
      <c r="F109" s="11">
        <v>2050000</v>
      </c>
      <c r="G109" s="9" t="s">
        <v>130</v>
      </c>
      <c r="H109" s="6">
        <v>134000</v>
      </c>
      <c r="I109" s="6">
        <v>140000</v>
      </c>
      <c r="J109" s="6">
        <v>147000</v>
      </c>
      <c r="K109" s="6">
        <v>173000</v>
      </c>
      <c r="L109" s="6">
        <v>594000</v>
      </c>
    </row>
    <row r="110" spans="6:12" ht="15" customHeight="1">
      <c r="F110" s="11">
        <v>2051000</v>
      </c>
      <c r="G110" s="9" t="s">
        <v>131</v>
      </c>
      <c r="H110" s="6">
        <v>5000</v>
      </c>
      <c r="I110" s="6">
        <v>5000</v>
      </c>
      <c r="J110" s="6">
        <v>5000</v>
      </c>
      <c r="K110" s="6">
        <v>8000</v>
      </c>
      <c r="L110" s="6">
        <v>23000</v>
      </c>
    </row>
    <row r="111" spans="6:12" ht="15" customHeight="1">
      <c r="F111" s="11">
        <v>2052000</v>
      </c>
      <c r="G111" s="9" t="s">
        <v>132</v>
      </c>
      <c r="H111" s="6">
        <v>20000</v>
      </c>
      <c r="I111" s="6">
        <v>40000</v>
      </c>
      <c r="J111" s="6">
        <v>40000</v>
      </c>
      <c r="K111" s="6">
        <v>50000</v>
      </c>
      <c r="L111" s="6">
        <v>150000</v>
      </c>
    </row>
    <row r="112" spans="6:12" ht="15" customHeight="1">
      <c r="F112" s="11">
        <v>2053000</v>
      </c>
      <c r="G112" s="9" t="s">
        <v>133</v>
      </c>
      <c r="H112" s="6">
        <v>5000</v>
      </c>
      <c r="I112" s="6">
        <v>5000</v>
      </c>
      <c r="J112" s="6">
        <v>8000</v>
      </c>
      <c r="K112" s="6">
        <v>10000</v>
      </c>
      <c r="L112" s="6">
        <v>28000</v>
      </c>
    </row>
    <row r="113" spans="6:12" ht="15" customHeight="1">
      <c r="F113" s="11">
        <v>2054000</v>
      </c>
      <c r="G113" s="9" t="s">
        <v>134</v>
      </c>
      <c r="H113" s="6">
        <v>5000</v>
      </c>
      <c r="I113" s="6">
        <v>5000</v>
      </c>
      <c r="J113" s="6">
        <v>8000</v>
      </c>
      <c r="K113" s="6">
        <v>10000</v>
      </c>
      <c r="L113" s="6">
        <v>28000</v>
      </c>
    </row>
    <row r="114" spans="6:12" ht="15" customHeight="1">
      <c r="F114" s="11">
        <v>2055000</v>
      </c>
      <c r="G114" s="9" t="s">
        <v>135</v>
      </c>
      <c r="H114" s="6">
        <v>20000</v>
      </c>
      <c r="I114" s="6">
        <v>20000</v>
      </c>
      <c r="J114" s="6">
        <v>20000</v>
      </c>
      <c r="K114" s="6">
        <v>20000</v>
      </c>
      <c r="L114" s="6">
        <v>80000</v>
      </c>
    </row>
    <row r="115" spans="6:12" ht="15" customHeight="1">
      <c r="F115" s="11">
        <v>2056000</v>
      </c>
      <c r="G115" s="9" t="s">
        <v>136</v>
      </c>
      <c r="H115" s="6">
        <v>67185.48</v>
      </c>
      <c r="I115" s="6">
        <v>62987.93</v>
      </c>
      <c r="J115" s="6">
        <v>64707.62</v>
      </c>
      <c r="K115" s="6">
        <v>100000</v>
      </c>
      <c r="L115" s="6">
        <v>294881.03000000003</v>
      </c>
    </row>
    <row r="116" spans="6:12" ht="15" customHeight="1">
      <c r="F116" s="11">
        <v>2057000</v>
      </c>
      <c r="G116" s="9" t="s">
        <v>137</v>
      </c>
      <c r="H116" s="6">
        <v>30000</v>
      </c>
      <c r="I116" s="6">
        <v>35000</v>
      </c>
      <c r="J116" s="6">
        <v>40000</v>
      </c>
      <c r="K116" s="6">
        <v>45000</v>
      </c>
      <c r="L116" s="6">
        <v>150000</v>
      </c>
    </row>
    <row r="117" spans="6:12" ht="15" customHeight="1">
      <c r="F117" s="11">
        <v>2058000</v>
      </c>
      <c r="G117" s="9" t="s">
        <v>86</v>
      </c>
      <c r="H117" s="6">
        <v>5000</v>
      </c>
      <c r="I117" s="6">
        <v>5000</v>
      </c>
      <c r="J117" s="6">
        <v>5000</v>
      </c>
      <c r="K117" s="6">
        <v>5000</v>
      </c>
      <c r="L117" s="6">
        <v>20000</v>
      </c>
    </row>
    <row r="118" spans="6:12" ht="15" customHeight="1">
      <c r="F118" s="11">
        <v>2059000</v>
      </c>
      <c r="G118" s="9" t="s">
        <v>138</v>
      </c>
      <c r="H118" s="6">
        <v>10000</v>
      </c>
      <c r="I118" s="6">
        <v>15000</v>
      </c>
      <c r="J118" s="6">
        <v>20000</v>
      </c>
      <c r="K118" s="6">
        <v>25000</v>
      </c>
      <c r="L118" s="6">
        <v>70000</v>
      </c>
    </row>
    <row r="119" spans="6:12" ht="15" customHeight="1">
      <c r="F119" s="11">
        <v>2060000</v>
      </c>
      <c r="G119" s="9" t="s">
        <v>139</v>
      </c>
      <c r="H119" s="6">
        <v>20000</v>
      </c>
      <c r="I119" s="6">
        <v>30000</v>
      </c>
      <c r="J119" s="6">
        <v>35000</v>
      </c>
      <c r="K119" s="6">
        <v>50446.33</v>
      </c>
      <c r="L119" s="6">
        <v>135446.32999999999</v>
      </c>
    </row>
    <row r="120" spans="6:12" ht="15" customHeight="1">
      <c r="F120" s="11">
        <v>2061000</v>
      </c>
      <c r="G120" s="9" t="s">
        <v>140</v>
      </c>
      <c r="H120" s="6">
        <v>10000</v>
      </c>
      <c r="I120" s="6">
        <v>15000</v>
      </c>
      <c r="J120" s="6">
        <v>15000</v>
      </c>
      <c r="K120" s="6">
        <v>15000</v>
      </c>
      <c r="L120" s="6">
        <v>55000</v>
      </c>
    </row>
    <row r="121" spans="6:12" ht="15" customHeight="1">
      <c r="F121" s="11">
        <v>2062000</v>
      </c>
      <c r="G121" s="9" t="s">
        <v>141</v>
      </c>
      <c r="H121" s="6">
        <v>20000</v>
      </c>
      <c r="I121" s="6">
        <v>22000</v>
      </c>
      <c r="J121" s="6">
        <v>22000</v>
      </c>
      <c r="K121" s="6">
        <v>25000</v>
      </c>
      <c r="L121" s="6">
        <v>89000</v>
      </c>
    </row>
    <row r="122" spans="6:12" ht="15" customHeight="1">
      <c r="F122" s="11">
        <v>2063000</v>
      </c>
      <c r="G122" s="9" t="s">
        <v>142</v>
      </c>
      <c r="H122" s="6">
        <v>15000</v>
      </c>
      <c r="I122" s="6">
        <v>20000</v>
      </c>
      <c r="J122" s="6">
        <v>20000</v>
      </c>
      <c r="K122" s="6">
        <v>20000</v>
      </c>
      <c r="L122" s="6">
        <v>75000</v>
      </c>
    </row>
    <row r="123" spans="6:12" ht="15" customHeight="1">
      <c r="F123" s="11">
        <v>2064000</v>
      </c>
      <c r="G123" s="9" t="s">
        <v>143</v>
      </c>
      <c r="H123" s="6">
        <v>10000</v>
      </c>
      <c r="I123" s="6">
        <v>10000</v>
      </c>
      <c r="J123" s="6">
        <v>15000</v>
      </c>
      <c r="K123" s="6">
        <v>15000</v>
      </c>
      <c r="L123" s="6">
        <v>50000</v>
      </c>
    </row>
    <row r="124" spans="6:12" ht="15" customHeight="1">
      <c r="F124" s="11">
        <v>2065000</v>
      </c>
      <c r="G124" s="9" t="s">
        <v>136</v>
      </c>
      <c r="H124" s="6">
        <v>101270.05</v>
      </c>
      <c r="I124" s="6">
        <v>116987.88</v>
      </c>
      <c r="J124" s="6">
        <v>125739.03</v>
      </c>
      <c r="K124" s="6">
        <v>150000</v>
      </c>
      <c r="L124" s="6">
        <v>493996.96</v>
      </c>
    </row>
    <row r="125" spans="6:12" ht="15" customHeight="1">
      <c r="F125" s="11">
        <v>2066000</v>
      </c>
      <c r="G125" s="9" t="s">
        <v>144</v>
      </c>
      <c r="H125" s="6">
        <v>2000</v>
      </c>
      <c r="I125" s="6">
        <v>2262.06</v>
      </c>
      <c r="J125" s="6">
        <v>2558.4499999999998</v>
      </c>
      <c r="K125" s="6">
        <v>3000</v>
      </c>
      <c r="L125" s="6">
        <v>9820.51</v>
      </c>
    </row>
    <row r="126" spans="6:12" ht="15" customHeight="1">
      <c r="F126" s="11">
        <v>2067000</v>
      </c>
      <c r="G126" s="9" t="s">
        <v>145</v>
      </c>
      <c r="H126" s="6">
        <v>5000</v>
      </c>
      <c r="I126" s="6">
        <v>5000</v>
      </c>
      <c r="J126" s="6">
        <v>5000</v>
      </c>
      <c r="K126" s="6">
        <v>5000</v>
      </c>
      <c r="L126" s="6">
        <v>20000</v>
      </c>
    </row>
    <row r="127" spans="6:12" ht="15" customHeight="1">
      <c r="F127" s="11">
        <v>2068000</v>
      </c>
      <c r="G127" s="9" t="s">
        <v>146</v>
      </c>
      <c r="H127" s="6">
        <v>1</v>
      </c>
      <c r="I127" s="6">
        <v>1</v>
      </c>
      <c r="J127" s="6">
        <v>1</v>
      </c>
      <c r="K127" s="6">
        <v>29454.54</v>
      </c>
      <c r="L127" s="6">
        <v>29457.54</v>
      </c>
    </row>
    <row r="128" spans="6:12" ht="15" customHeight="1">
      <c r="F128" s="11">
        <v>2069000</v>
      </c>
      <c r="G128" s="9" t="s">
        <v>147</v>
      </c>
      <c r="H128" s="6">
        <v>10000</v>
      </c>
      <c r="I128" s="6">
        <v>11310.3</v>
      </c>
      <c r="J128" s="6">
        <v>12792.28</v>
      </c>
      <c r="K128" s="6">
        <v>14000</v>
      </c>
      <c r="L128" s="6">
        <v>48102.58</v>
      </c>
    </row>
    <row r="129" spans="6:12" ht="15" customHeight="1">
      <c r="F129" s="11">
        <v>2070000</v>
      </c>
      <c r="G129" s="9" t="s">
        <v>86</v>
      </c>
      <c r="H129" s="6">
        <v>5000</v>
      </c>
      <c r="I129" s="6">
        <v>5655</v>
      </c>
      <c r="J129" s="6">
        <v>6396</v>
      </c>
      <c r="K129" s="6">
        <v>7000</v>
      </c>
      <c r="L129" s="6">
        <v>24051</v>
      </c>
    </row>
    <row r="130" spans="6:12" ht="15" customHeight="1">
      <c r="F130" s="11">
        <v>2071000</v>
      </c>
      <c r="G130" s="9" t="s">
        <v>148</v>
      </c>
      <c r="H130" s="6">
        <v>5000</v>
      </c>
      <c r="I130" s="6">
        <v>5655</v>
      </c>
      <c r="J130" s="6">
        <v>6396</v>
      </c>
      <c r="K130" s="6">
        <v>7000</v>
      </c>
      <c r="L130" s="6">
        <v>24051</v>
      </c>
    </row>
    <row r="131" spans="6:12" ht="15" customHeight="1">
      <c r="F131" s="11">
        <v>2072000</v>
      </c>
      <c r="G131" s="9" t="s">
        <v>149</v>
      </c>
      <c r="H131" s="6">
        <v>90000</v>
      </c>
      <c r="I131" s="6">
        <v>100000</v>
      </c>
      <c r="J131" s="6">
        <v>110000</v>
      </c>
      <c r="K131" s="6">
        <v>120000</v>
      </c>
      <c r="L131" s="6">
        <v>420000</v>
      </c>
    </row>
    <row r="132" spans="6:12" ht="15" customHeight="1">
      <c r="F132" s="11">
        <v>2073000</v>
      </c>
      <c r="G132" s="9" t="s">
        <v>150</v>
      </c>
      <c r="H132" s="6">
        <v>1</v>
      </c>
      <c r="I132" s="6">
        <v>1</v>
      </c>
      <c r="J132" s="6">
        <v>1</v>
      </c>
      <c r="K132" s="6">
        <v>1</v>
      </c>
      <c r="L132" s="6">
        <v>4</v>
      </c>
    </row>
    <row r="133" spans="6:12" ht="15" customHeight="1">
      <c r="F133" s="11">
        <v>2074000</v>
      </c>
      <c r="G133" s="9" t="s">
        <v>136</v>
      </c>
      <c r="H133" s="6">
        <v>270983.73</v>
      </c>
      <c r="I133" s="6">
        <v>320000</v>
      </c>
      <c r="J133" s="6">
        <v>343433.75</v>
      </c>
      <c r="K133" s="6">
        <v>410000</v>
      </c>
      <c r="L133" s="6">
        <v>1344417.48</v>
      </c>
    </row>
    <row r="134" spans="6:12" ht="15" customHeight="1">
      <c r="F134" s="11">
        <v>2075000</v>
      </c>
      <c r="G134" s="9" t="s">
        <v>116</v>
      </c>
      <c r="H134" s="6">
        <v>15000</v>
      </c>
      <c r="I134" s="6">
        <v>18000</v>
      </c>
      <c r="J134" s="6">
        <v>21000</v>
      </c>
      <c r="K134" s="6">
        <v>24000</v>
      </c>
      <c r="L134" s="6">
        <v>78000</v>
      </c>
    </row>
    <row r="135" spans="6:12" ht="15" customHeight="1">
      <c r="F135" s="11">
        <v>2076000</v>
      </c>
      <c r="G135" s="9" t="s">
        <v>151</v>
      </c>
      <c r="H135" s="6">
        <v>100000</v>
      </c>
      <c r="I135" s="6">
        <v>115624.82</v>
      </c>
      <c r="J135" s="6">
        <v>130000</v>
      </c>
      <c r="K135" s="6">
        <v>160000</v>
      </c>
      <c r="L135" s="6">
        <v>505624.82</v>
      </c>
    </row>
    <row r="136" spans="6:12" ht="15" customHeight="1">
      <c r="F136" s="11">
        <v>2077000</v>
      </c>
      <c r="G136" s="9" t="s">
        <v>152</v>
      </c>
      <c r="H136" s="6">
        <v>469500</v>
      </c>
      <c r="I136" s="6">
        <v>519500</v>
      </c>
      <c r="J136" s="6">
        <v>569500</v>
      </c>
      <c r="K136" s="6">
        <v>741095.38</v>
      </c>
      <c r="L136" s="6">
        <v>2299595.38</v>
      </c>
    </row>
    <row r="137" spans="6:12" ht="15" customHeight="1">
      <c r="F137" s="11">
        <v>2078000</v>
      </c>
      <c r="G137" s="9" t="s">
        <v>153</v>
      </c>
      <c r="H137" s="6">
        <v>5000</v>
      </c>
      <c r="I137" s="6">
        <v>5000</v>
      </c>
      <c r="J137" s="6">
        <v>5000</v>
      </c>
      <c r="K137" s="6">
        <v>5000</v>
      </c>
      <c r="L137" s="6">
        <v>20000</v>
      </c>
    </row>
    <row r="138" spans="6:12" ht="15" customHeight="1">
      <c r="F138" s="11">
        <v>2079000</v>
      </c>
      <c r="G138" s="9" t="s">
        <v>154</v>
      </c>
      <c r="H138" s="6">
        <v>5000</v>
      </c>
      <c r="I138" s="6">
        <v>5000</v>
      </c>
      <c r="J138" s="6">
        <v>5000</v>
      </c>
      <c r="K138" s="6">
        <v>5000</v>
      </c>
      <c r="L138" s="6">
        <v>20000</v>
      </c>
    </row>
    <row r="139" spans="6:12" ht="15" customHeight="1">
      <c r="F139" s="11">
        <v>2080000</v>
      </c>
      <c r="G139" s="9" t="s">
        <v>155</v>
      </c>
      <c r="H139" s="6">
        <v>500</v>
      </c>
      <c r="I139" s="6">
        <v>500</v>
      </c>
      <c r="J139" s="6">
        <v>500</v>
      </c>
      <c r="K139" s="6">
        <v>500</v>
      </c>
      <c r="L139" s="6">
        <v>2000</v>
      </c>
    </row>
    <row r="140" spans="6:12" ht="15" customHeight="1">
      <c r="F140" s="11">
        <v>2081000</v>
      </c>
      <c r="G140" s="9" t="s">
        <v>156</v>
      </c>
      <c r="H140" s="6">
        <v>5000</v>
      </c>
      <c r="I140" s="6">
        <v>5000</v>
      </c>
      <c r="J140" s="6">
        <v>5000</v>
      </c>
      <c r="K140" s="6">
        <v>5000</v>
      </c>
      <c r="L140" s="6">
        <v>20000</v>
      </c>
    </row>
    <row r="141" spans="6:12" ht="15" customHeight="1">
      <c r="F141" s="11">
        <v>2082000</v>
      </c>
      <c r="G141" s="9" t="s">
        <v>157</v>
      </c>
      <c r="H141" s="6">
        <v>5000</v>
      </c>
      <c r="I141" s="6">
        <v>5000</v>
      </c>
      <c r="J141" s="6">
        <v>5000</v>
      </c>
      <c r="K141" s="6">
        <v>5000</v>
      </c>
      <c r="L141" s="6">
        <v>20000</v>
      </c>
    </row>
    <row r="142" spans="6:12" ht="15" customHeight="1">
      <c r="F142" s="11">
        <v>2083000</v>
      </c>
      <c r="G142" s="9" t="s">
        <v>158</v>
      </c>
      <c r="H142" s="6">
        <v>2001</v>
      </c>
      <c r="I142" s="6">
        <v>4500</v>
      </c>
      <c r="J142" s="6">
        <v>6500</v>
      </c>
      <c r="K142" s="6">
        <v>11000</v>
      </c>
      <c r="L142" s="6">
        <v>24001</v>
      </c>
    </row>
    <row r="143" spans="6:12" ht="15" customHeight="1">
      <c r="F143" s="11">
        <v>2084000</v>
      </c>
      <c r="G143" s="9" t="s">
        <v>159</v>
      </c>
      <c r="H143" s="6">
        <v>22001</v>
      </c>
      <c r="I143" s="6">
        <v>24251</v>
      </c>
      <c r="J143" s="6">
        <v>34001</v>
      </c>
      <c r="K143" s="6">
        <v>56501</v>
      </c>
      <c r="L143" s="6">
        <v>136754</v>
      </c>
    </row>
    <row r="144" spans="6:12" ht="15" customHeight="1">
      <c r="F144" s="11">
        <v>2085000</v>
      </c>
      <c r="G144" s="9" t="s">
        <v>160</v>
      </c>
      <c r="H144" s="6">
        <v>101</v>
      </c>
      <c r="I144" s="6">
        <v>101</v>
      </c>
      <c r="J144" s="6">
        <v>1001</v>
      </c>
      <c r="K144" s="6">
        <v>2001</v>
      </c>
      <c r="L144" s="6">
        <v>3204</v>
      </c>
    </row>
    <row r="145" spans="6:12" ht="15" customHeight="1">
      <c r="F145" s="11">
        <v>2086000</v>
      </c>
      <c r="G145" s="9" t="s">
        <v>161</v>
      </c>
      <c r="H145" s="6">
        <v>1001</v>
      </c>
      <c r="I145" s="6">
        <v>3000</v>
      </c>
      <c r="J145" s="6">
        <v>5000</v>
      </c>
      <c r="K145" s="6">
        <v>8500</v>
      </c>
      <c r="L145" s="6">
        <v>17501</v>
      </c>
    </row>
    <row r="146" spans="6:12" ht="15" customHeight="1">
      <c r="F146" s="11">
        <v>2087000</v>
      </c>
      <c r="G146" s="9" t="s">
        <v>162</v>
      </c>
      <c r="H146" s="6">
        <v>55000</v>
      </c>
      <c r="I146" s="6">
        <v>61659.07</v>
      </c>
      <c r="J146" s="6">
        <v>65954.460000000006</v>
      </c>
      <c r="K146" s="6">
        <v>75000</v>
      </c>
      <c r="L146" s="6">
        <v>257613.53</v>
      </c>
    </row>
    <row r="147" spans="6:12" ht="15" customHeight="1">
      <c r="F147" s="11">
        <v>2088000</v>
      </c>
      <c r="G147" s="9" t="s">
        <v>163</v>
      </c>
      <c r="H147" s="6">
        <v>2000</v>
      </c>
      <c r="I147" s="6">
        <v>2100</v>
      </c>
      <c r="J147" s="6">
        <v>2705</v>
      </c>
      <c r="K147" s="6">
        <v>3870</v>
      </c>
      <c r="L147" s="6">
        <v>10675</v>
      </c>
    </row>
    <row r="148" spans="6:12" ht="15" customHeight="1">
      <c r="F148" s="11">
        <v>2089000</v>
      </c>
      <c r="G148" s="9" t="s">
        <v>164</v>
      </c>
      <c r="H148" s="6">
        <v>98998</v>
      </c>
      <c r="I148" s="6">
        <v>107700.01</v>
      </c>
      <c r="J148" s="6">
        <v>116467.49</v>
      </c>
      <c r="K148" s="6">
        <v>129803.18</v>
      </c>
      <c r="L148" s="6">
        <v>452968.68</v>
      </c>
    </row>
    <row r="149" spans="6:12" ht="15" customHeight="1">
      <c r="F149" s="11">
        <v>2090000</v>
      </c>
      <c r="G149" s="9" t="s">
        <v>165</v>
      </c>
      <c r="H149" s="6">
        <v>15500</v>
      </c>
      <c r="I149" s="6">
        <v>25000</v>
      </c>
      <c r="J149" s="6">
        <v>29000</v>
      </c>
      <c r="K149" s="6">
        <v>30000</v>
      </c>
      <c r="L149" s="6">
        <v>99500</v>
      </c>
    </row>
    <row r="150" spans="6:12" ht="15" customHeight="1">
      <c r="F150" s="11">
        <v>2091000</v>
      </c>
      <c r="G150" s="9" t="s">
        <v>166</v>
      </c>
      <c r="H150" s="6">
        <v>1</v>
      </c>
      <c r="I150" s="6">
        <v>1001</v>
      </c>
      <c r="J150" s="6">
        <v>1001</v>
      </c>
      <c r="K150" s="6">
        <v>1501</v>
      </c>
      <c r="L150" s="6">
        <v>3504</v>
      </c>
    </row>
    <row r="151" spans="6:12" ht="15" customHeight="1">
      <c r="F151" s="11">
        <v>2092000</v>
      </c>
      <c r="G151" s="9" t="s">
        <v>167</v>
      </c>
      <c r="H151" s="6">
        <v>1001</v>
      </c>
      <c r="I151" s="6">
        <v>1101</v>
      </c>
      <c r="J151" s="6">
        <v>2201</v>
      </c>
      <c r="K151" s="6">
        <v>3351</v>
      </c>
      <c r="L151" s="6">
        <v>7654</v>
      </c>
    </row>
    <row r="152" spans="6:12" ht="15" customHeight="1">
      <c r="F152" s="11">
        <v>2093000</v>
      </c>
      <c r="G152" s="9" t="s">
        <v>168</v>
      </c>
      <c r="H152" s="6">
        <v>10000</v>
      </c>
      <c r="I152" s="6">
        <v>10000</v>
      </c>
      <c r="J152" s="6">
        <v>10000</v>
      </c>
      <c r="K152" s="6">
        <v>13355.41</v>
      </c>
      <c r="L152" s="6">
        <v>43355.41</v>
      </c>
    </row>
    <row r="153" spans="6:12" ht="15" customHeight="1">
      <c r="F153" s="11">
        <v>2094000</v>
      </c>
      <c r="G153" s="9" t="s">
        <v>169</v>
      </c>
      <c r="H153" s="6">
        <v>129672.22</v>
      </c>
      <c r="I153" s="6">
        <v>136117.43</v>
      </c>
      <c r="J153" s="6">
        <v>139640.26</v>
      </c>
      <c r="K153" s="6">
        <v>149490.66</v>
      </c>
      <c r="L153" s="6">
        <v>554920.56999999995</v>
      </c>
    </row>
    <row r="154" spans="6:12" ht="15" customHeight="1">
      <c r="F154" s="11">
        <v>2095000</v>
      </c>
      <c r="G154" s="9" t="s">
        <v>170</v>
      </c>
      <c r="H154" s="6">
        <v>1001</v>
      </c>
      <c r="I154" s="6">
        <v>1101</v>
      </c>
      <c r="J154" s="6">
        <v>4507</v>
      </c>
      <c r="K154" s="6">
        <v>5501</v>
      </c>
      <c r="L154" s="6">
        <v>12110</v>
      </c>
    </row>
    <row r="155" spans="6:12" ht="15" customHeight="1">
      <c r="F155" s="11">
        <v>2096000</v>
      </c>
      <c r="G155" s="9" t="s">
        <v>171</v>
      </c>
      <c r="H155" s="6">
        <v>250.33</v>
      </c>
      <c r="I155" s="6">
        <v>1</v>
      </c>
      <c r="J155" s="6">
        <v>101</v>
      </c>
      <c r="K155" s="6">
        <v>1101</v>
      </c>
      <c r="L155" s="6">
        <v>1453.33</v>
      </c>
    </row>
    <row r="156" spans="6:12" ht="15" customHeight="1">
      <c r="F156" s="11">
        <v>2097000</v>
      </c>
      <c r="G156" s="9" t="s">
        <v>172</v>
      </c>
      <c r="H156" s="6">
        <v>2500</v>
      </c>
      <c r="I156" s="6">
        <v>25000</v>
      </c>
      <c r="J156" s="6">
        <v>5000</v>
      </c>
      <c r="K156" s="6">
        <v>40500</v>
      </c>
      <c r="L156" s="6">
        <v>73000</v>
      </c>
    </row>
    <row r="157" spans="6:12" ht="15" customHeight="1">
      <c r="F157" s="11">
        <v>2098000</v>
      </c>
      <c r="G157" s="9" t="s">
        <v>173</v>
      </c>
      <c r="H157" s="6">
        <v>20000</v>
      </c>
      <c r="I157" s="6">
        <v>5000</v>
      </c>
      <c r="J157" s="6">
        <v>8000</v>
      </c>
      <c r="K157" s="6">
        <v>11000</v>
      </c>
      <c r="L157" s="6">
        <v>44000</v>
      </c>
    </row>
    <row r="158" spans="6:12" ht="15" customHeight="1">
      <c r="F158" s="11">
        <v>2099000</v>
      </c>
      <c r="G158" s="9" t="s">
        <v>174</v>
      </c>
      <c r="H158" s="6">
        <v>500</v>
      </c>
      <c r="I158" s="6">
        <v>1000</v>
      </c>
      <c r="J158" s="6">
        <v>1000</v>
      </c>
      <c r="K158" s="6">
        <v>1500</v>
      </c>
      <c r="L158" s="6">
        <v>4000</v>
      </c>
    </row>
    <row r="159" spans="6:12" ht="15" customHeight="1">
      <c r="F159" s="11">
        <v>2100000</v>
      </c>
      <c r="G159" s="9" t="s">
        <v>175</v>
      </c>
      <c r="H159" s="6">
        <v>502</v>
      </c>
      <c r="I159" s="6">
        <v>1</v>
      </c>
      <c r="J159" s="6">
        <v>1</v>
      </c>
      <c r="K159" s="6">
        <v>1</v>
      </c>
      <c r="L159" s="6">
        <v>505</v>
      </c>
    </row>
    <row r="160" spans="6:12" ht="15" customHeight="1">
      <c r="F160" s="11">
        <v>2101000</v>
      </c>
      <c r="G160" s="9" t="s">
        <v>176</v>
      </c>
      <c r="H160" s="6">
        <v>90000</v>
      </c>
      <c r="I160" s="6">
        <v>100000</v>
      </c>
      <c r="J160" s="6">
        <v>110000</v>
      </c>
      <c r="K160" s="6">
        <v>120000</v>
      </c>
      <c r="L160" s="6">
        <v>420000</v>
      </c>
    </row>
    <row r="161" spans="6:12" ht="15" customHeight="1">
      <c r="F161" s="11">
        <v>2102000</v>
      </c>
      <c r="G161" s="9" t="s">
        <v>177</v>
      </c>
      <c r="H161" s="6">
        <v>30000</v>
      </c>
      <c r="I161" s="6">
        <v>35000</v>
      </c>
      <c r="J161" s="6">
        <v>40000</v>
      </c>
      <c r="K161" s="6">
        <v>45000</v>
      </c>
      <c r="L161" s="6">
        <v>150000</v>
      </c>
    </row>
    <row r="162" spans="6:12" ht="15" customHeight="1">
      <c r="F162" s="11">
        <v>2103000</v>
      </c>
      <c r="G162" s="9" t="s">
        <v>178</v>
      </c>
      <c r="H162" s="6">
        <v>35000</v>
      </c>
      <c r="I162" s="6">
        <v>40000</v>
      </c>
      <c r="J162" s="6">
        <v>45000</v>
      </c>
      <c r="K162" s="6">
        <v>50000</v>
      </c>
      <c r="L162" s="6">
        <v>170000</v>
      </c>
    </row>
    <row r="163" spans="6:12" ht="15" customHeight="1">
      <c r="F163" s="11">
        <v>2104000</v>
      </c>
      <c r="G163" s="9" t="s">
        <v>179</v>
      </c>
      <c r="H163" s="6">
        <v>900000</v>
      </c>
      <c r="I163" s="6">
        <v>950000</v>
      </c>
      <c r="J163" s="6">
        <v>1000000</v>
      </c>
      <c r="K163" s="6">
        <v>1050000</v>
      </c>
      <c r="L163" s="6">
        <v>3900000</v>
      </c>
    </row>
    <row r="164" spans="6:12" ht="15" customHeight="1">
      <c r="F164" s="11">
        <v>2105000</v>
      </c>
      <c r="G164" s="9" t="s">
        <v>180</v>
      </c>
      <c r="H164" s="6">
        <v>150000</v>
      </c>
      <c r="I164" s="6">
        <v>160000</v>
      </c>
      <c r="J164" s="6">
        <v>170000</v>
      </c>
      <c r="K164" s="6">
        <v>179928</v>
      </c>
      <c r="L164" s="6">
        <v>659928</v>
      </c>
    </row>
    <row r="165" spans="6:12" ht="15" customHeight="1">
      <c r="F165" s="11">
        <v>2106000</v>
      </c>
      <c r="G165" s="9" t="s">
        <v>181</v>
      </c>
      <c r="H165" s="6">
        <v>10</v>
      </c>
      <c r="I165" s="6">
        <v>10</v>
      </c>
      <c r="J165" s="6">
        <v>10</v>
      </c>
      <c r="K165" s="6">
        <v>10</v>
      </c>
      <c r="L165" s="6">
        <v>40</v>
      </c>
    </row>
    <row r="166" spans="6:12" ht="15" customHeight="1">
      <c r="F166" s="11">
        <v>2107000</v>
      </c>
      <c r="G166" s="9" t="s">
        <v>182</v>
      </c>
      <c r="H166" s="6">
        <v>1600000</v>
      </c>
      <c r="I166" s="6">
        <v>1700000</v>
      </c>
      <c r="J166" s="6">
        <v>1800000</v>
      </c>
      <c r="K166" s="6">
        <v>1900000</v>
      </c>
      <c r="L166" s="6">
        <v>7000000</v>
      </c>
    </row>
    <row r="167" spans="6:12" ht="15" customHeight="1">
      <c r="F167" s="11">
        <v>2108000</v>
      </c>
      <c r="G167" s="9" t="s">
        <v>183</v>
      </c>
      <c r="H167" s="6">
        <v>482449.34</v>
      </c>
      <c r="I167" s="6">
        <v>1299609.51</v>
      </c>
      <c r="J167" s="6">
        <v>1690795.24</v>
      </c>
      <c r="K167" s="6">
        <v>3857260.2</v>
      </c>
      <c r="L167" s="6">
        <v>7330114.29</v>
      </c>
    </row>
    <row r="168" spans="6:12" ht="15" customHeight="1">
      <c r="F168" s="11">
        <v>2109000</v>
      </c>
      <c r="G168" s="9" t="s">
        <v>184</v>
      </c>
      <c r="H168" s="6">
        <v>2000</v>
      </c>
      <c r="I168" s="6">
        <v>2000</v>
      </c>
      <c r="J168" s="6">
        <v>2000</v>
      </c>
      <c r="K168" s="6">
        <v>2000</v>
      </c>
      <c r="L168" s="6">
        <v>8000</v>
      </c>
    </row>
    <row r="169" spans="6:12" ht="15" customHeight="1">
      <c r="F169" s="11">
        <v>2110000</v>
      </c>
      <c r="G169" s="9" t="s">
        <v>185</v>
      </c>
      <c r="H169" s="6">
        <v>185000</v>
      </c>
      <c r="I169" s="6">
        <v>190000</v>
      </c>
      <c r="J169" s="6">
        <v>195000</v>
      </c>
      <c r="K169" s="6">
        <v>200000</v>
      </c>
      <c r="L169" s="6">
        <v>770000</v>
      </c>
    </row>
    <row r="170" spans="6:12" ht="15" customHeight="1">
      <c r="F170" s="11">
        <v>2111000</v>
      </c>
      <c r="G170" s="9" t="s">
        <v>186</v>
      </c>
      <c r="H170" s="6">
        <v>12000</v>
      </c>
      <c r="I170" s="6">
        <v>14000</v>
      </c>
      <c r="J170" s="6">
        <v>16000</v>
      </c>
      <c r="K170" s="6">
        <v>18000</v>
      </c>
      <c r="L170" s="6">
        <v>60000</v>
      </c>
    </row>
    <row r="171" spans="6:12" ht="15" customHeight="1">
      <c r="F171" s="11">
        <v>2112000</v>
      </c>
      <c r="G171" s="9" t="s">
        <v>187</v>
      </c>
      <c r="H171" s="6">
        <v>1800000</v>
      </c>
      <c r="I171" s="6">
        <v>1820000</v>
      </c>
      <c r="J171" s="6">
        <v>1840000</v>
      </c>
      <c r="K171" s="6">
        <v>1860000</v>
      </c>
      <c r="L171" s="6">
        <v>7320000</v>
      </c>
    </row>
    <row r="172" spans="6:12" ht="15" customHeight="1">
      <c r="F172" s="11">
        <v>2113000</v>
      </c>
      <c r="G172" s="9" t="s">
        <v>188</v>
      </c>
      <c r="H172" s="6">
        <v>800000</v>
      </c>
      <c r="I172" s="6">
        <v>900000</v>
      </c>
      <c r="J172" s="6">
        <v>1000000</v>
      </c>
      <c r="K172" s="6">
        <v>1100000</v>
      </c>
      <c r="L172" s="6">
        <v>3800000</v>
      </c>
    </row>
    <row r="173" spans="6:12" ht="15" customHeight="1">
      <c r="F173" s="11">
        <v>2114000</v>
      </c>
      <c r="G173" s="9" t="s">
        <v>189</v>
      </c>
      <c r="H173" s="6">
        <v>300000</v>
      </c>
      <c r="I173" s="6">
        <v>320000</v>
      </c>
      <c r="J173" s="6">
        <v>340000</v>
      </c>
      <c r="K173" s="6">
        <v>360000</v>
      </c>
      <c r="L173" s="6">
        <v>1320000</v>
      </c>
    </row>
    <row r="174" spans="6:12" ht="15" customHeight="1">
      <c r="F174" s="11">
        <v>2115000</v>
      </c>
      <c r="G174" s="9" t="s">
        <v>190</v>
      </c>
      <c r="H174" s="6">
        <v>55000</v>
      </c>
      <c r="I174" s="6">
        <v>58000</v>
      </c>
      <c r="J174" s="6">
        <v>61000</v>
      </c>
      <c r="K174" s="6">
        <v>64000</v>
      </c>
      <c r="L174" s="6">
        <v>238000</v>
      </c>
    </row>
    <row r="175" spans="6:12" ht="15" customHeight="1">
      <c r="F175" s="11">
        <v>2117000</v>
      </c>
      <c r="G175" s="9" t="s">
        <v>191</v>
      </c>
      <c r="H175" s="6">
        <v>1</v>
      </c>
      <c r="I175" s="6">
        <v>1</v>
      </c>
      <c r="J175" s="6">
        <v>1</v>
      </c>
      <c r="K175" s="6">
        <v>1</v>
      </c>
      <c r="L175" s="6">
        <v>4</v>
      </c>
    </row>
    <row r="176" spans="6:12" ht="15" customHeight="1">
      <c r="F176" s="11">
        <v>2118000</v>
      </c>
      <c r="G176" s="9" t="s">
        <v>192</v>
      </c>
      <c r="H176" s="6">
        <v>130000</v>
      </c>
      <c r="I176" s="6">
        <v>135000</v>
      </c>
      <c r="J176" s="6">
        <v>145000</v>
      </c>
      <c r="K176" s="6">
        <v>316000</v>
      </c>
      <c r="L176" s="6">
        <v>726000</v>
      </c>
    </row>
    <row r="177" spans="6:12" ht="15" customHeight="1">
      <c r="F177" s="11">
        <v>2119000</v>
      </c>
      <c r="G177" s="9" t="s">
        <v>193</v>
      </c>
      <c r="H177" s="6">
        <v>130000</v>
      </c>
      <c r="I177" s="6">
        <v>135000</v>
      </c>
      <c r="J177" s="6">
        <v>140000</v>
      </c>
      <c r="K177" s="6">
        <v>318400</v>
      </c>
      <c r="L177" s="6">
        <v>723400</v>
      </c>
    </row>
    <row r="178" spans="6:12" ht="15" customHeight="1">
      <c r="F178" s="11">
        <v>2120000</v>
      </c>
      <c r="G178" s="9" t="s">
        <v>194</v>
      </c>
      <c r="H178" s="6">
        <v>1000</v>
      </c>
      <c r="I178" s="6">
        <v>2000</v>
      </c>
      <c r="J178" s="6">
        <v>3000</v>
      </c>
      <c r="K178" s="6">
        <v>50000</v>
      </c>
      <c r="L178" s="6">
        <v>56000</v>
      </c>
    </row>
    <row r="179" spans="6:12" ht="15" customHeight="1">
      <c r="F179" s="11">
        <v>2121000</v>
      </c>
      <c r="G179" s="9" t="s">
        <v>195</v>
      </c>
      <c r="H179" s="6">
        <v>100</v>
      </c>
      <c r="I179" s="6">
        <v>100</v>
      </c>
      <c r="J179" s="6">
        <v>100</v>
      </c>
      <c r="K179" s="6">
        <v>100</v>
      </c>
      <c r="L179" s="6">
        <v>400</v>
      </c>
    </row>
    <row r="180" spans="6:12" ht="15" customHeight="1">
      <c r="F180" s="11">
        <v>2122000</v>
      </c>
      <c r="G180" s="9" t="s">
        <v>196</v>
      </c>
      <c r="H180" s="6">
        <v>33000</v>
      </c>
      <c r="I180" s="6">
        <v>35000</v>
      </c>
      <c r="J180" s="6">
        <v>37000</v>
      </c>
      <c r="K180" s="6">
        <v>55000</v>
      </c>
      <c r="L180" s="6">
        <v>160000</v>
      </c>
    </row>
    <row r="181" spans="6:12" ht="15" customHeight="1">
      <c r="F181" s="11">
        <v>2123000</v>
      </c>
      <c r="G181" s="9" t="s">
        <v>197</v>
      </c>
      <c r="H181" s="6">
        <v>141000</v>
      </c>
      <c r="I181" s="6">
        <v>251213.91</v>
      </c>
      <c r="J181" s="6">
        <v>344584.4</v>
      </c>
      <c r="K181" s="6">
        <v>790000</v>
      </c>
      <c r="L181" s="6">
        <v>1526798.31</v>
      </c>
    </row>
    <row r="182" spans="6:12" ht="15" customHeight="1">
      <c r="F182" s="11">
        <v>2124000</v>
      </c>
      <c r="G182" s="9" t="s">
        <v>198</v>
      </c>
      <c r="H182" s="6">
        <v>95100</v>
      </c>
      <c r="I182" s="6">
        <v>95709.5</v>
      </c>
      <c r="J182" s="6">
        <v>105100</v>
      </c>
      <c r="K182" s="6">
        <v>189581.52</v>
      </c>
      <c r="L182" s="6">
        <v>485491.02</v>
      </c>
    </row>
    <row r="183" spans="6:12" ht="15" customHeight="1">
      <c r="F183" s="11">
        <v>2125000</v>
      </c>
      <c r="G183" s="9" t="s">
        <v>199</v>
      </c>
      <c r="H183" s="6">
        <v>422000</v>
      </c>
      <c r="I183" s="6">
        <v>427000</v>
      </c>
      <c r="J183" s="6">
        <v>430000</v>
      </c>
      <c r="K183" s="6">
        <v>450000</v>
      </c>
      <c r="L183" s="6">
        <v>1729000</v>
      </c>
    </row>
    <row r="184" spans="6:12" ht="15" customHeight="1">
      <c r="F184" s="11">
        <v>2126000</v>
      </c>
      <c r="G184" s="9" t="s">
        <v>200</v>
      </c>
      <c r="H184" s="6">
        <v>16000</v>
      </c>
      <c r="I184" s="6">
        <v>17000</v>
      </c>
      <c r="J184" s="6">
        <v>18000</v>
      </c>
      <c r="K184" s="6">
        <v>25000</v>
      </c>
      <c r="L184" s="6">
        <v>76000</v>
      </c>
    </row>
    <row r="185" spans="6:12" ht="15" customHeight="1">
      <c r="F185" s="11">
        <v>2127000</v>
      </c>
      <c r="G185" s="9" t="s">
        <v>201</v>
      </c>
      <c r="H185" s="6">
        <v>35999</v>
      </c>
      <c r="I185" s="6">
        <v>36999</v>
      </c>
      <c r="J185" s="6">
        <v>37999</v>
      </c>
      <c r="K185" s="6">
        <v>59999</v>
      </c>
      <c r="L185" s="6">
        <v>170996</v>
      </c>
    </row>
    <row r="186" spans="6:12" ht="15" customHeight="1">
      <c r="F186" s="11">
        <v>2128000</v>
      </c>
      <c r="G186" s="9" t="s">
        <v>202</v>
      </c>
      <c r="H186" s="6">
        <v>50100</v>
      </c>
      <c r="I186" s="6">
        <v>50100</v>
      </c>
      <c r="J186" s="6">
        <v>50100</v>
      </c>
      <c r="K186" s="6">
        <v>50100</v>
      </c>
      <c r="L186" s="6">
        <v>200400</v>
      </c>
    </row>
    <row r="187" spans="6:12" ht="15" customHeight="1">
      <c r="F187" s="11">
        <v>2129000</v>
      </c>
      <c r="G187" s="9" t="s">
        <v>203</v>
      </c>
      <c r="H187" s="6">
        <v>400</v>
      </c>
      <c r="I187" s="6">
        <v>400</v>
      </c>
      <c r="J187" s="6">
        <v>400</v>
      </c>
      <c r="K187" s="6">
        <v>400</v>
      </c>
      <c r="L187" s="6">
        <v>1600</v>
      </c>
    </row>
    <row r="188" spans="6:12" ht="15" customHeight="1">
      <c r="F188" s="11">
        <v>2130000</v>
      </c>
      <c r="G188" s="9" t="s">
        <v>204</v>
      </c>
      <c r="H188" s="6">
        <v>546629</v>
      </c>
      <c r="I188" s="6">
        <v>675814.94</v>
      </c>
      <c r="J188" s="6">
        <v>743944.17</v>
      </c>
      <c r="K188" s="6">
        <v>745834.34</v>
      </c>
      <c r="L188" s="6">
        <v>2712222.45</v>
      </c>
    </row>
    <row r="189" spans="6:12" ht="15" customHeight="1">
      <c r="F189" s="11">
        <v>2133000</v>
      </c>
      <c r="G189" s="9" t="s">
        <v>205</v>
      </c>
      <c r="H189" s="6">
        <v>3721076.92</v>
      </c>
      <c r="I189" s="6">
        <v>4169262.99</v>
      </c>
      <c r="J189" s="6">
        <v>4524150.67</v>
      </c>
      <c r="K189" s="6">
        <v>5034515.67</v>
      </c>
      <c r="L189" s="6">
        <v>17449006.25</v>
      </c>
    </row>
    <row r="190" spans="6:12" ht="15" customHeight="1">
      <c r="F190" s="11">
        <v>2135000</v>
      </c>
      <c r="G190" s="9" t="s">
        <v>206</v>
      </c>
      <c r="H190" s="6">
        <v>36000</v>
      </c>
      <c r="I190" s="6">
        <v>38000</v>
      </c>
      <c r="J190" s="6">
        <v>40000</v>
      </c>
      <c r="K190" s="6">
        <v>50000</v>
      </c>
      <c r="L190" s="6">
        <v>164000</v>
      </c>
    </row>
    <row r="191" spans="6:12" ht="15" customHeight="1">
      <c r="F191" s="11">
        <v>2136000</v>
      </c>
      <c r="G191" s="9" t="s">
        <v>207</v>
      </c>
      <c r="H191" s="6">
        <v>1000</v>
      </c>
      <c r="I191" s="6">
        <v>2000</v>
      </c>
      <c r="J191" s="6">
        <v>3000</v>
      </c>
      <c r="K191" s="6">
        <v>10000</v>
      </c>
      <c r="L191" s="6">
        <v>16000</v>
      </c>
    </row>
    <row r="192" spans="6:12" ht="15" customHeight="1">
      <c r="F192" s="11">
        <v>2137000</v>
      </c>
      <c r="G192" s="9" t="s">
        <v>208</v>
      </c>
      <c r="H192" s="6">
        <v>80000</v>
      </c>
      <c r="I192" s="6">
        <v>80000</v>
      </c>
      <c r="J192" s="6">
        <v>85000</v>
      </c>
      <c r="K192" s="6">
        <v>150000</v>
      </c>
      <c r="L192" s="6">
        <v>395000</v>
      </c>
    </row>
    <row r="193" spans="6:12" ht="15" customHeight="1">
      <c r="F193" s="11">
        <v>2139000</v>
      </c>
      <c r="G193" s="9" t="s">
        <v>209</v>
      </c>
      <c r="H193" s="6">
        <v>205789.7</v>
      </c>
      <c r="I193" s="6">
        <v>235951</v>
      </c>
      <c r="J193" s="6">
        <v>255001</v>
      </c>
      <c r="K193" s="6">
        <v>321501</v>
      </c>
      <c r="L193" s="6">
        <v>1018242.7</v>
      </c>
    </row>
    <row r="194" spans="6:12" ht="15" customHeight="1">
      <c r="F194" s="11">
        <v>2140000</v>
      </c>
      <c r="G194" s="9" t="s">
        <v>210</v>
      </c>
      <c r="H194" s="6">
        <v>4029472.76</v>
      </c>
      <c r="I194" s="6">
        <v>4289560.3099999996</v>
      </c>
      <c r="J194" s="6">
        <v>4593003.03</v>
      </c>
      <c r="K194" s="6">
        <v>5923595.0300000003</v>
      </c>
      <c r="L194" s="6">
        <v>18835631.129999999</v>
      </c>
    </row>
    <row r="195" spans="6:12" ht="15" customHeight="1">
      <c r="F195" s="11">
        <v>2141000</v>
      </c>
      <c r="G195" s="9" t="s">
        <v>211</v>
      </c>
      <c r="H195" s="6">
        <v>5998</v>
      </c>
      <c r="I195" s="6">
        <v>9987</v>
      </c>
      <c r="J195" s="6">
        <v>12800</v>
      </c>
      <c r="K195" s="6">
        <v>15990</v>
      </c>
      <c r="L195" s="6">
        <v>44775</v>
      </c>
    </row>
    <row r="196" spans="6:12" ht="15" customHeight="1">
      <c r="F196" s="11">
        <v>2142000</v>
      </c>
      <c r="G196" s="9" t="s">
        <v>212</v>
      </c>
      <c r="H196" s="6">
        <v>18315</v>
      </c>
      <c r="I196" s="6">
        <v>25500</v>
      </c>
      <c r="J196" s="6">
        <v>30700</v>
      </c>
      <c r="K196" s="6">
        <v>61900</v>
      </c>
      <c r="L196" s="6">
        <v>136415</v>
      </c>
    </row>
    <row r="197" spans="6:12" ht="15" customHeight="1">
      <c r="F197" s="11">
        <v>2144000</v>
      </c>
      <c r="G197" s="9" t="s">
        <v>213</v>
      </c>
      <c r="H197" s="6">
        <v>878199.56</v>
      </c>
      <c r="I197" s="6">
        <v>1018203.48</v>
      </c>
      <c r="J197" s="6">
        <v>1064633.96</v>
      </c>
      <c r="K197" s="6">
        <v>1127519.7</v>
      </c>
      <c r="L197" s="6">
        <v>4088556.7</v>
      </c>
    </row>
    <row r="198" spans="6:12" ht="15" customHeight="1">
      <c r="F198" s="11">
        <v>2145000</v>
      </c>
      <c r="G198" s="9" t="s">
        <v>214</v>
      </c>
      <c r="H198" s="6">
        <v>20518.75</v>
      </c>
      <c r="I198" s="6">
        <v>35940.75</v>
      </c>
      <c r="J198" s="6">
        <v>44510.9</v>
      </c>
      <c r="K198" s="6">
        <v>66920</v>
      </c>
      <c r="L198" s="6">
        <v>167890.4</v>
      </c>
    </row>
    <row r="199" spans="6:12" ht="15" customHeight="1">
      <c r="F199" s="11">
        <v>2146000</v>
      </c>
      <c r="G199" s="9" t="s">
        <v>215</v>
      </c>
      <c r="H199" s="6">
        <v>315000</v>
      </c>
      <c r="I199" s="6">
        <v>377800</v>
      </c>
      <c r="J199" s="6">
        <v>441700.55</v>
      </c>
      <c r="K199" s="6">
        <v>591580</v>
      </c>
      <c r="L199" s="6">
        <v>1726080.55</v>
      </c>
    </row>
    <row r="200" spans="6:12" ht="15" customHeight="1">
      <c r="F200" s="11">
        <v>2147000</v>
      </c>
      <c r="G200" s="9" t="s">
        <v>216</v>
      </c>
      <c r="H200" s="6">
        <v>1350000</v>
      </c>
      <c r="I200" s="6">
        <v>1500000</v>
      </c>
      <c r="J200" s="6">
        <v>1650000</v>
      </c>
      <c r="K200" s="6">
        <v>2194100</v>
      </c>
      <c r="L200" s="6">
        <v>6694100</v>
      </c>
    </row>
    <row r="201" spans="6:12" ht="15" customHeight="1">
      <c r="F201" s="11">
        <v>2148000</v>
      </c>
      <c r="G201" s="9" t="s">
        <v>217</v>
      </c>
      <c r="H201" s="6">
        <v>244411.34</v>
      </c>
      <c r="I201" s="6">
        <v>303993.34999999998</v>
      </c>
      <c r="J201" s="6">
        <v>341616.58</v>
      </c>
      <c r="K201" s="6">
        <v>377313.25</v>
      </c>
      <c r="L201" s="6">
        <v>1267334.52</v>
      </c>
    </row>
    <row r="202" spans="6:12" ht="15" customHeight="1">
      <c r="F202" s="11">
        <v>2149000</v>
      </c>
      <c r="G202" s="9" t="s">
        <v>218</v>
      </c>
      <c r="H202" s="6">
        <v>22700</v>
      </c>
      <c r="I202" s="6">
        <v>35900</v>
      </c>
      <c r="J202" s="6">
        <v>55500.75</v>
      </c>
      <c r="K202" s="6">
        <v>72100.259999999995</v>
      </c>
      <c r="L202" s="6">
        <v>186201.01</v>
      </c>
    </row>
    <row r="203" spans="6:12" ht="15" customHeight="1">
      <c r="F203" s="11">
        <v>2150000</v>
      </c>
      <c r="G203" s="9" t="s">
        <v>219</v>
      </c>
      <c r="H203" s="6">
        <v>1</v>
      </c>
      <c r="I203" s="6">
        <v>1</v>
      </c>
      <c r="J203" s="6">
        <v>1</v>
      </c>
      <c r="K203" s="6">
        <v>1</v>
      </c>
      <c r="L203" s="6">
        <v>4</v>
      </c>
    </row>
    <row r="204" spans="6:12" ht="15" customHeight="1">
      <c r="F204" s="11">
        <v>2151000</v>
      </c>
      <c r="G204" s="9" t="s">
        <v>220</v>
      </c>
      <c r="H204" s="6">
        <v>674114.18</v>
      </c>
      <c r="I204" s="6">
        <v>737265.36</v>
      </c>
      <c r="J204" s="6">
        <v>804488.12</v>
      </c>
      <c r="K204" s="6">
        <v>829947.18</v>
      </c>
      <c r="L204" s="6">
        <v>3045814.84</v>
      </c>
    </row>
    <row r="205" spans="6:12" ht="15" customHeight="1">
      <c r="F205" s="11">
        <v>2152000</v>
      </c>
      <c r="G205" s="9" t="s">
        <v>176</v>
      </c>
      <c r="H205" s="6">
        <v>159618.49</v>
      </c>
      <c r="I205" s="6">
        <v>209618.49</v>
      </c>
      <c r="J205" s="6">
        <v>209618.49</v>
      </c>
      <c r="K205" s="6">
        <v>259618.49</v>
      </c>
      <c r="L205" s="6">
        <v>838473.96</v>
      </c>
    </row>
    <row r="206" spans="6:12" ht="15" customHeight="1">
      <c r="F206" s="11">
        <v>2153000</v>
      </c>
      <c r="G206" s="9" t="s">
        <v>221</v>
      </c>
      <c r="H206" s="6">
        <v>19100</v>
      </c>
      <c r="I206" s="6">
        <v>39100</v>
      </c>
      <c r="J206" s="6">
        <v>39300</v>
      </c>
      <c r="K206" s="6">
        <v>59300.07</v>
      </c>
      <c r="L206" s="6">
        <v>156800.07</v>
      </c>
    </row>
    <row r="207" spans="6:12" ht="15" customHeight="1">
      <c r="F207" s="11">
        <v>2154000</v>
      </c>
      <c r="G207" s="9" t="s">
        <v>222</v>
      </c>
      <c r="H207" s="6">
        <v>1000</v>
      </c>
      <c r="I207" s="6">
        <v>1000</v>
      </c>
      <c r="J207" s="6">
        <v>1000</v>
      </c>
      <c r="K207" s="6">
        <v>1000</v>
      </c>
      <c r="L207" s="6">
        <v>4000</v>
      </c>
    </row>
    <row r="208" spans="6:12" ht="15" customHeight="1">
      <c r="F208" s="11">
        <v>2155000</v>
      </c>
      <c r="G208" s="9" t="s">
        <v>223</v>
      </c>
      <c r="H208" s="6">
        <v>58820.639999999999</v>
      </c>
      <c r="I208" s="6">
        <v>78820.639999999999</v>
      </c>
      <c r="J208" s="6">
        <v>78820.639999999999</v>
      </c>
      <c r="K208" s="6">
        <v>108820.64</v>
      </c>
      <c r="L208" s="6">
        <v>325282.56</v>
      </c>
    </row>
    <row r="209" spans="6:12" ht="15" customHeight="1">
      <c r="F209" s="11">
        <v>2156000</v>
      </c>
      <c r="G209" s="9" t="s">
        <v>224</v>
      </c>
      <c r="H209" s="6">
        <v>3001</v>
      </c>
      <c r="I209" s="6">
        <v>3001</v>
      </c>
      <c r="J209" s="6">
        <v>3001</v>
      </c>
      <c r="K209" s="6">
        <v>3001</v>
      </c>
      <c r="L209" s="6">
        <v>12004</v>
      </c>
    </row>
    <row r="210" spans="6:12" ht="15" customHeight="1">
      <c r="F210" s="11">
        <v>2157000</v>
      </c>
      <c r="G210" s="9" t="s">
        <v>225</v>
      </c>
      <c r="H210" s="6">
        <v>134608.28</v>
      </c>
      <c r="I210" s="6">
        <v>134628.28</v>
      </c>
      <c r="J210" s="6">
        <v>134628.28</v>
      </c>
      <c r="K210" s="6">
        <v>204628.28</v>
      </c>
      <c r="L210" s="6">
        <v>608493.12</v>
      </c>
    </row>
    <row r="211" spans="6:12" ht="15" customHeight="1">
      <c r="F211" s="11">
        <v>2158000</v>
      </c>
      <c r="G211" s="9" t="s">
        <v>226</v>
      </c>
      <c r="H211" s="6">
        <v>11</v>
      </c>
      <c r="I211" s="6">
        <v>11</v>
      </c>
      <c r="J211" s="6">
        <v>11</v>
      </c>
      <c r="K211" s="6">
        <v>11</v>
      </c>
      <c r="L211" s="6">
        <v>44</v>
      </c>
    </row>
    <row r="212" spans="6:12" ht="15" customHeight="1">
      <c r="F212" s="11">
        <v>2159000</v>
      </c>
      <c r="G212" s="9" t="s">
        <v>227</v>
      </c>
      <c r="H212" s="6">
        <v>98292.31</v>
      </c>
      <c r="I212" s="6">
        <v>98282.31</v>
      </c>
      <c r="J212" s="6">
        <v>216507.88</v>
      </c>
      <c r="K212" s="6">
        <v>225943.36</v>
      </c>
      <c r="L212" s="6">
        <v>639025.86</v>
      </c>
    </row>
    <row r="213" spans="6:12" ht="15" customHeight="1">
      <c r="F213" s="11">
        <v>2160000</v>
      </c>
      <c r="G213" s="9" t="s">
        <v>228</v>
      </c>
      <c r="H213" s="6">
        <v>153201.79</v>
      </c>
      <c r="I213" s="6">
        <v>253201.79</v>
      </c>
      <c r="J213" s="6">
        <v>263201.78999999998</v>
      </c>
      <c r="K213" s="6">
        <v>363201.79</v>
      </c>
      <c r="L213" s="6">
        <v>1032807.16</v>
      </c>
    </row>
    <row r="214" spans="6:12" ht="15" customHeight="1">
      <c r="F214" s="11">
        <v>2161000</v>
      </c>
      <c r="G214" s="9" t="s">
        <v>229</v>
      </c>
      <c r="H214" s="6">
        <v>1024</v>
      </c>
      <c r="I214" s="6">
        <v>1024</v>
      </c>
      <c r="J214" s="6">
        <v>1024</v>
      </c>
      <c r="K214" s="6">
        <v>1024</v>
      </c>
      <c r="L214" s="6">
        <v>4096</v>
      </c>
    </row>
    <row r="215" spans="6:12" ht="15" customHeight="1">
      <c r="F215" s="11">
        <v>2162000</v>
      </c>
      <c r="G215" s="9" t="s">
        <v>230</v>
      </c>
      <c r="H215" s="6">
        <v>23971.18</v>
      </c>
      <c r="I215" s="6">
        <v>23971.18</v>
      </c>
      <c r="J215" s="6">
        <v>113971.18</v>
      </c>
      <c r="K215" s="6">
        <v>123406.56</v>
      </c>
      <c r="L215" s="6">
        <v>285320.09999999998</v>
      </c>
    </row>
    <row r="216" spans="6:12" ht="15" customHeight="1">
      <c r="F216" s="11">
        <v>2163000</v>
      </c>
      <c r="G216" s="9" t="s">
        <v>231</v>
      </c>
      <c r="H216" s="6">
        <v>12</v>
      </c>
      <c r="I216" s="6">
        <v>12</v>
      </c>
      <c r="J216" s="6">
        <v>12</v>
      </c>
      <c r="K216" s="6">
        <v>12</v>
      </c>
      <c r="L216" s="6">
        <v>48</v>
      </c>
    </row>
    <row r="217" spans="6:12" ht="15" customHeight="1">
      <c r="F217" s="11">
        <v>2164000</v>
      </c>
      <c r="G217" s="9" t="s">
        <v>232</v>
      </c>
      <c r="H217" s="6">
        <v>7</v>
      </c>
      <c r="I217" s="6">
        <v>7</v>
      </c>
      <c r="J217" s="6">
        <v>7</v>
      </c>
      <c r="K217" s="6">
        <v>7</v>
      </c>
      <c r="L217" s="6">
        <v>28</v>
      </c>
    </row>
    <row r="218" spans="6:12" ht="15" customHeight="1">
      <c r="F218" s="11">
        <v>2165000</v>
      </c>
      <c r="G218" s="9" t="s">
        <v>233</v>
      </c>
      <c r="H218" s="6">
        <v>7</v>
      </c>
      <c r="I218" s="6">
        <v>7</v>
      </c>
      <c r="J218" s="6">
        <v>7</v>
      </c>
      <c r="K218" s="6">
        <v>7</v>
      </c>
      <c r="L218" s="6">
        <v>28</v>
      </c>
    </row>
    <row r="219" spans="6:12" ht="15" customHeight="1">
      <c r="F219" s="11">
        <v>2166000</v>
      </c>
      <c r="G219" s="9" t="s">
        <v>234</v>
      </c>
      <c r="H219" s="6">
        <v>49200</v>
      </c>
      <c r="I219" s="6">
        <v>74167.91</v>
      </c>
      <c r="J219" s="6">
        <v>80661.67</v>
      </c>
      <c r="K219" s="6">
        <v>96555.199999999997</v>
      </c>
      <c r="L219" s="6">
        <v>300584.78000000003</v>
      </c>
    </row>
    <row r="220" spans="6:12" ht="15" customHeight="1">
      <c r="F220" s="11">
        <v>2167000</v>
      </c>
      <c r="G220" s="9" t="s">
        <v>235</v>
      </c>
      <c r="H220" s="6">
        <v>4000</v>
      </c>
      <c r="I220" s="6">
        <v>4000</v>
      </c>
      <c r="J220" s="6">
        <v>4000</v>
      </c>
      <c r="K220" s="6">
        <v>4000</v>
      </c>
      <c r="L220" s="6">
        <v>16000</v>
      </c>
    </row>
    <row r="221" spans="6:12" ht="15" customHeight="1">
      <c r="F221" s="11">
        <v>2168000</v>
      </c>
      <c r="G221" s="9" t="s">
        <v>236</v>
      </c>
      <c r="H221" s="6">
        <v>4000</v>
      </c>
      <c r="I221" s="6">
        <v>4000</v>
      </c>
      <c r="J221" s="6">
        <v>4000</v>
      </c>
      <c r="K221" s="6">
        <v>4000</v>
      </c>
      <c r="L221" s="6">
        <v>16000</v>
      </c>
    </row>
    <row r="222" spans="6:12" ht="15" customHeight="1">
      <c r="F222" s="11">
        <v>2169000</v>
      </c>
      <c r="G222" s="9" t="s">
        <v>237</v>
      </c>
      <c r="H222" s="6">
        <v>90485.8</v>
      </c>
      <c r="I222" s="6">
        <v>140485.79999999999</v>
      </c>
      <c r="J222" s="6">
        <v>140485.79999999999</v>
      </c>
      <c r="K222" s="6">
        <v>240485.8</v>
      </c>
      <c r="L222" s="6">
        <v>611943.19999999995</v>
      </c>
    </row>
    <row r="223" spans="6:12" ht="15" customHeight="1">
      <c r="F223" s="11">
        <v>2170000</v>
      </c>
      <c r="G223" s="9" t="s">
        <v>238</v>
      </c>
      <c r="H223" s="6">
        <v>6181.64</v>
      </c>
      <c r="I223" s="6">
        <v>6181.64</v>
      </c>
      <c r="J223" s="6">
        <v>6181.64</v>
      </c>
      <c r="K223" s="6">
        <v>6181.64</v>
      </c>
      <c r="L223" s="6">
        <v>24726.560000000001</v>
      </c>
    </row>
    <row r="224" spans="6:12" ht="15" customHeight="1">
      <c r="F224" s="11">
        <v>2171000</v>
      </c>
      <c r="G224" s="9" t="s">
        <v>239</v>
      </c>
      <c r="H224" s="6">
        <v>7490</v>
      </c>
      <c r="I224" s="6">
        <v>7490</v>
      </c>
      <c r="J224" s="6">
        <v>7490</v>
      </c>
      <c r="K224" s="6">
        <v>7490</v>
      </c>
      <c r="L224" s="6">
        <v>29960</v>
      </c>
    </row>
    <row r="225" spans="6:12" ht="15" customHeight="1">
      <c r="F225" s="11">
        <v>2176000</v>
      </c>
      <c r="G225" s="9" t="s">
        <v>136</v>
      </c>
      <c r="H225" s="6">
        <v>70000</v>
      </c>
      <c r="I225" s="6">
        <v>73000</v>
      </c>
      <c r="J225" s="6">
        <v>77000</v>
      </c>
      <c r="K225" s="6">
        <v>100000</v>
      </c>
      <c r="L225" s="6">
        <v>320000</v>
      </c>
    </row>
    <row r="226" spans="6:12" ht="15" customHeight="1">
      <c r="F226" s="11">
        <v>2177000</v>
      </c>
      <c r="G226" s="9" t="s">
        <v>240</v>
      </c>
      <c r="H226" s="6">
        <v>190000</v>
      </c>
      <c r="I226" s="6">
        <v>200000</v>
      </c>
      <c r="J226" s="6">
        <v>210000</v>
      </c>
      <c r="K226" s="6">
        <v>220000</v>
      </c>
      <c r="L226" s="6">
        <v>820000</v>
      </c>
    </row>
    <row r="227" spans="6:12" ht="15" customHeight="1">
      <c r="F227" s="11">
        <v>2178000</v>
      </c>
      <c r="G227" s="9" t="s">
        <v>241</v>
      </c>
      <c r="H227" s="6">
        <v>50000</v>
      </c>
      <c r="I227" s="6">
        <v>50000</v>
      </c>
      <c r="J227" s="6">
        <v>52156</v>
      </c>
      <c r="K227" s="6">
        <v>85000</v>
      </c>
      <c r="L227" s="6">
        <v>237156</v>
      </c>
    </row>
    <row r="228" spans="6:12" ht="15" customHeight="1">
      <c r="F228" s="11">
        <v>2180000</v>
      </c>
      <c r="G228" s="9" t="s">
        <v>153</v>
      </c>
      <c r="H228" s="6">
        <v>1000</v>
      </c>
      <c r="I228" s="6">
        <v>1000</v>
      </c>
      <c r="J228" s="6">
        <v>1000</v>
      </c>
      <c r="K228" s="6">
        <v>1000</v>
      </c>
      <c r="L228" s="6">
        <v>4000</v>
      </c>
    </row>
    <row r="229" spans="6:12" ht="15" customHeight="1">
      <c r="F229" s="11">
        <v>2181000</v>
      </c>
      <c r="G229" s="9" t="s">
        <v>242</v>
      </c>
      <c r="H229" s="6">
        <v>2000</v>
      </c>
      <c r="I229" s="6">
        <v>2000</v>
      </c>
      <c r="J229" s="6">
        <v>2000</v>
      </c>
      <c r="K229" s="6">
        <v>2000</v>
      </c>
      <c r="L229" s="6">
        <v>8000</v>
      </c>
    </row>
    <row r="230" spans="6:12" ht="15" customHeight="1">
      <c r="F230" s="11">
        <v>2184000</v>
      </c>
      <c r="G230" s="9" t="s">
        <v>243</v>
      </c>
      <c r="H230" s="6">
        <v>1000</v>
      </c>
      <c r="I230" s="6">
        <v>1000</v>
      </c>
      <c r="J230" s="6">
        <v>1000</v>
      </c>
      <c r="K230" s="6">
        <v>1000</v>
      </c>
      <c r="L230" s="6">
        <v>4000</v>
      </c>
    </row>
    <row r="231" spans="6:12" ht="15" customHeight="1">
      <c r="F231" s="11">
        <v>2185000</v>
      </c>
      <c r="G231" s="9" t="s">
        <v>244</v>
      </c>
      <c r="H231" s="6">
        <v>10000</v>
      </c>
      <c r="I231" s="6">
        <v>11000</v>
      </c>
      <c r="J231" s="6">
        <v>12100</v>
      </c>
      <c r="K231" s="6">
        <v>13310</v>
      </c>
      <c r="L231" s="6">
        <v>46410</v>
      </c>
    </row>
    <row r="232" spans="6:12" ht="15" customHeight="1">
      <c r="F232" s="11">
        <v>2186000</v>
      </c>
      <c r="G232" s="9" t="s">
        <v>245</v>
      </c>
      <c r="H232" s="6">
        <v>20000</v>
      </c>
      <c r="I232" s="6">
        <v>25000</v>
      </c>
      <c r="J232" s="6">
        <v>30000</v>
      </c>
      <c r="K232" s="6">
        <v>100000</v>
      </c>
      <c r="L232" s="6">
        <v>175000</v>
      </c>
    </row>
    <row r="233" spans="6:12" ht="15" customHeight="1">
      <c r="F233" s="11">
        <v>2187000</v>
      </c>
      <c r="G233" s="9" t="s">
        <v>246</v>
      </c>
      <c r="H233" s="6">
        <v>190000</v>
      </c>
      <c r="I233" s="6">
        <v>200000</v>
      </c>
      <c r="J233" s="6">
        <v>205000</v>
      </c>
      <c r="K233" s="6">
        <v>210000</v>
      </c>
      <c r="L233" s="6">
        <v>805000</v>
      </c>
    </row>
    <row r="234" spans="6:12" ht="15" customHeight="1">
      <c r="F234" s="11">
        <v>2189000</v>
      </c>
      <c r="G234" s="9" t="s">
        <v>247</v>
      </c>
      <c r="H234" s="6">
        <v>10000</v>
      </c>
      <c r="I234" s="6">
        <v>10000</v>
      </c>
      <c r="J234" s="6">
        <v>10000</v>
      </c>
      <c r="K234" s="6">
        <v>10000</v>
      </c>
      <c r="L234" s="6">
        <v>40000</v>
      </c>
    </row>
    <row r="235" spans="6:12" ht="15" customHeight="1">
      <c r="F235" s="11">
        <v>2191000</v>
      </c>
      <c r="G235" s="9" t="s">
        <v>248</v>
      </c>
      <c r="H235" s="6">
        <v>20000</v>
      </c>
      <c r="I235" s="6">
        <v>22000</v>
      </c>
      <c r="J235" s="6">
        <v>24200</v>
      </c>
      <c r="K235" s="6">
        <v>30000</v>
      </c>
      <c r="L235" s="6">
        <v>96200</v>
      </c>
    </row>
    <row r="236" spans="6:12" ht="15" customHeight="1">
      <c r="F236" s="11">
        <v>2192000</v>
      </c>
      <c r="G236" s="9" t="s">
        <v>249</v>
      </c>
      <c r="H236" s="6">
        <v>1000</v>
      </c>
      <c r="I236" s="6">
        <v>1000</v>
      </c>
      <c r="J236" s="6">
        <v>1000</v>
      </c>
      <c r="K236" s="6">
        <v>1000</v>
      </c>
      <c r="L236" s="6">
        <v>4000</v>
      </c>
    </row>
    <row r="237" spans="6:12" ht="15" customHeight="1">
      <c r="F237" s="11">
        <v>2196000</v>
      </c>
      <c r="G237" s="9" t="s">
        <v>250</v>
      </c>
      <c r="H237" s="6">
        <v>1</v>
      </c>
      <c r="I237" s="6">
        <v>1</v>
      </c>
      <c r="J237" s="6">
        <v>1</v>
      </c>
      <c r="K237" s="6">
        <v>1</v>
      </c>
      <c r="L237" s="6">
        <v>4</v>
      </c>
    </row>
    <row r="238" spans="6:12" ht="15" customHeight="1">
      <c r="F238" s="11">
        <v>2197000</v>
      </c>
      <c r="G238" s="9" t="s">
        <v>251</v>
      </c>
      <c r="H238" s="6">
        <v>10000</v>
      </c>
      <c r="I238" s="6">
        <v>15000</v>
      </c>
      <c r="J238" s="6">
        <v>15000</v>
      </c>
      <c r="K238" s="6">
        <v>25000</v>
      </c>
      <c r="L238" s="6">
        <v>65000</v>
      </c>
    </row>
    <row r="239" spans="6:12" ht="15" customHeight="1">
      <c r="F239" s="11">
        <v>2198000</v>
      </c>
      <c r="G239" s="9" t="s">
        <v>252</v>
      </c>
      <c r="H239" s="6">
        <v>10000</v>
      </c>
      <c r="I239" s="6">
        <v>10000</v>
      </c>
      <c r="J239" s="6">
        <v>10000</v>
      </c>
      <c r="K239" s="6">
        <v>10000</v>
      </c>
      <c r="L239" s="6">
        <v>40000</v>
      </c>
    </row>
    <row r="240" spans="6:12" ht="15" customHeight="1">
      <c r="F240" s="11">
        <v>2199000</v>
      </c>
      <c r="G240" s="9" t="s">
        <v>253</v>
      </c>
      <c r="H240" s="6">
        <v>30000</v>
      </c>
      <c r="I240" s="6">
        <v>30000</v>
      </c>
      <c r="J240" s="6">
        <v>30000</v>
      </c>
      <c r="K240" s="6">
        <v>30000</v>
      </c>
      <c r="L240" s="6">
        <v>120000</v>
      </c>
    </row>
    <row r="241" spans="6:12" ht="15" customHeight="1">
      <c r="F241" s="11">
        <v>2200000</v>
      </c>
      <c r="G241" s="9" t="s">
        <v>254</v>
      </c>
      <c r="H241" s="6">
        <v>20000</v>
      </c>
      <c r="I241" s="6">
        <v>20000</v>
      </c>
      <c r="J241" s="6">
        <v>20000</v>
      </c>
      <c r="K241" s="6">
        <v>20000</v>
      </c>
      <c r="L241" s="6">
        <v>80000</v>
      </c>
    </row>
    <row r="242" spans="6:12" ht="15" customHeight="1">
      <c r="F242" s="11">
        <v>2201000</v>
      </c>
      <c r="G242" s="9" t="s">
        <v>255</v>
      </c>
      <c r="H242" s="6">
        <v>393654.14</v>
      </c>
      <c r="I242" s="6">
        <v>497307.02</v>
      </c>
      <c r="J242" s="6">
        <v>606313.31000000006</v>
      </c>
      <c r="K242" s="6">
        <v>1231315.68</v>
      </c>
      <c r="L242" s="6">
        <v>2728590.15</v>
      </c>
    </row>
    <row r="243" spans="6:12" ht="15" customHeight="1">
      <c r="F243" s="11">
        <v>2202000</v>
      </c>
      <c r="G243" s="9" t="s">
        <v>256</v>
      </c>
      <c r="H243" s="6">
        <v>1200000</v>
      </c>
      <c r="I243" s="6">
        <v>1800000</v>
      </c>
      <c r="J243" s="6">
        <v>2000000</v>
      </c>
      <c r="K243" s="6">
        <v>3700000</v>
      </c>
      <c r="L243" s="6">
        <v>8700000</v>
      </c>
    </row>
    <row r="244" spans="6:12" ht="15" customHeight="1">
      <c r="F244" s="11">
        <v>2203000</v>
      </c>
      <c r="G244" s="9" t="s">
        <v>257</v>
      </c>
      <c r="H244" s="6">
        <v>217689.65</v>
      </c>
      <c r="I244" s="6">
        <v>228187.33</v>
      </c>
      <c r="J244" s="6">
        <v>473124.48</v>
      </c>
      <c r="K244" s="6">
        <v>355703.31</v>
      </c>
      <c r="L244" s="6">
        <v>1274704.77</v>
      </c>
    </row>
    <row r="245" spans="6:12" ht="15" customHeight="1">
      <c r="F245" s="11">
        <v>2204000</v>
      </c>
      <c r="G245" s="9" t="s">
        <v>258</v>
      </c>
      <c r="H245" s="6">
        <v>80000</v>
      </c>
      <c r="I245" s="6">
        <v>90000</v>
      </c>
      <c r="J245" s="6">
        <v>100000</v>
      </c>
      <c r="K245" s="6">
        <v>110000</v>
      </c>
      <c r="L245" s="6">
        <v>380000</v>
      </c>
    </row>
    <row r="246" spans="6:12" ht="15" customHeight="1">
      <c r="F246" s="11">
        <v>2205000</v>
      </c>
      <c r="G246" s="9" t="s">
        <v>259</v>
      </c>
      <c r="H246" s="6">
        <v>14513016.91</v>
      </c>
      <c r="I246" s="6">
        <v>16032275.76</v>
      </c>
      <c r="J246" s="6">
        <v>19769374.629999999</v>
      </c>
      <c r="K246" s="6">
        <v>19083229.719999999</v>
      </c>
      <c r="L246" s="6">
        <v>69397897.019999996</v>
      </c>
    </row>
    <row r="247" spans="6:12" ht="15" customHeight="1">
      <c r="F247" s="11">
        <v>2206000</v>
      </c>
      <c r="G247" s="9" t="s">
        <v>260</v>
      </c>
      <c r="H247" s="6">
        <v>4343593.46</v>
      </c>
      <c r="I247" s="6">
        <v>4264245.13</v>
      </c>
      <c r="J247" s="6">
        <v>4177288.48</v>
      </c>
      <c r="K247" s="6">
        <v>4253743.22</v>
      </c>
      <c r="L247" s="6">
        <v>17038870.289999999</v>
      </c>
    </row>
    <row r="248" spans="6:12" ht="15" customHeight="1">
      <c r="F248" s="11">
        <v>2207000</v>
      </c>
      <c r="G248" s="9" t="s">
        <v>261</v>
      </c>
      <c r="H248" s="6">
        <v>9</v>
      </c>
      <c r="I248" s="6">
        <v>9</v>
      </c>
      <c r="J248" s="6">
        <v>9</v>
      </c>
      <c r="K248" s="6">
        <v>9</v>
      </c>
      <c r="L248" s="6">
        <v>36</v>
      </c>
    </row>
    <row r="249" spans="6:12" ht="15" customHeight="1">
      <c r="F249" s="11">
        <v>2208000</v>
      </c>
      <c r="G249" s="9" t="s">
        <v>262</v>
      </c>
      <c r="H249" s="6">
        <v>1</v>
      </c>
      <c r="I249" s="6">
        <v>1</v>
      </c>
      <c r="J249" s="6">
        <v>1</v>
      </c>
      <c r="K249" s="6">
        <v>1</v>
      </c>
      <c r="L249" s="6">
        <v>4</v>
      </c>
    </row>
    <row r="250" spans="6:12" ht="15" customHeight="1">
      <c r="F250" s="11">
        <v>2211000</v>
      </c>
      <c r="G250" s="9" t="s">
        <v>263</v>
      </c>
      <c r="H250" s="6">
        <v>65500</v>
      </c>
      <c r="I250" s="6">
        <v>78900</v>
      </c>
      <c r="J250" s="6">
        <v>95900</v>
      </c>
      <c r="K250" s="6">
        <v>139800</v>
      </c>
      <c r="L250" s="6">
        <v>380100</v>
      </c>
    </row>
    <row r="251" spans="6:12" ht="15" customHeight="1">
      <c r="F251" s="11">
        <v>2212000</v>
      </c>
      <c r="G251" s="9" t="s">
        <v>264</v>
      </c>
      <c r="H251" s="6">
        <v>180826.8</v>
      </c>
      <c r="I251" s="6">
        <v>225249.09</v>
      </c>
      <c r="J251" s="6">
        <v>246062.04</v>
      </c>
      <c r="K251" s="6">
        <v>310701.58</v>
      </c>
      <c r="L251" s="6">
        <v>962839.51</v>
      </c>
    </row>
    <row r="252" spans="6:12" ht="15" customHeight="1">
      <c r="F252" s="11">
        <v>2235000</v>
      </c>
      <c r="G252" s="9" t="s">
        <v>265</v>
      </c>
      <c r="H252" s="6">
        <v>37000</v>
      </c>
      <c r="I252" s="6">
        <v>39671</v>
      </c>
      <c r="J252" s="6">
        <v>54500</v>
      </c>
      <c r="K252" s="6">
        <v>65000</v>
      </c>
      <c r="L252" s="6">
        <v>196171</v>
      </c>
    </row>
    <row r="253" spans="6:12" ht="15" customHeight="1">
      <c r="F253" s="11">
        <v>2236000</v>
      </c>
      <c r="G253" s="9" t="s">
        <v>266</v>
      </c>
      <c r="H253" s="6">
        <v>1214370.24</v>
      </c>
      <c r="I253" s="6">
        <v>1256275.47</v>
      </c>
      <c r="J253" s="6">
        <v>1297472.42</v>
      </c>
      <c r="K253" s="6">
        <v>1340418.5600000001</v>
      </c>
      <c r="L253" s="6">
        <v>5108536.6900000004</v>
      </c>
    </row>
    <row r="254" spans="6:12" ht="15" customHeight="1">
      <c r="F254" s="11">
        <v>2237000</v>
      </c>
      <c r="G254" s="9" t="s">
        <v>267</v>
      </c>
      <c r="H254" s="6">
        <v>560176.53</v>
      </c>
      <c r="I254" s="6">
        <v>591698.91</v>
      </c>
      <c r="J254" s="6">
        <v>616059.48</v>
      </c>
      <c r="K254" s="6">
        <v>671656.87</v>
      </c>
      <c r="L254" s="6">
        <v>2439591.79</v>
      </c>
    </row>
    <row r="255" spans="6:12" ht="15" customHeight="1">
      <c r="F255" s="11">
        <v>2238000</v>
      </c>
      <c r="G255" s="9" t="s">
        <v>268</v>
      </c>
      <c r="H255" s="6">
        <v>1412841.76</v>
      </c>
      <c r="I255" s="6">
        <v>1474790.39</v>
      </c>
      <c r="J255" s="6">
        <v>1537943.55</v>
      </c>
      <c r="K255" s="6">
        <v>1614192.22</v>
      </c>
      <c r="L255" s="6">
        <v>6039767.9199999999</v>
      </c>
    </row>
    <row r="256" spans="6:12" ht="15" customHeight="1">
      <c r="F256" s="11">
        <v>2239000</v>
      </c>
      <c r="G256" s="9" t="s">
        <v>269</v>
      </c>
      <c r="H256" s="6">
        <v>3393536.32</v>
      </c>
      <c r="I256" s="6">
        <v>3707150.5</v>
      </c>
      <c r="J256" s="6">
        <v>4006205.03</v>
      </c>
      <c r="K256" s="6">
        <v>4113454.16</v>
      </c>
      <c r="L256" s="6">
        <v>15220346.01</v>
      </c>
    </row>
    <row r="257" spans="6:12" ht="15" customHeight="1">
      <c r="F257" s="11">
        <v>2240000</v>
      </c>
      <c r="G257" s="9" t="s">
        <v>270</v>
      </c>
      <c r="H257" s="6">
        <v>245000</v>
      </c>
      <c r="I257" s="6">
        <v>335900</v>
      </c>
      <c r="J257" s="6">
        <v>400890.9</v>
      </c>
      <c r="K257" s="6">
        <v>450000</v>
      </c>
      <c r="L257" s="6">
        <v>1431790.9</v>
      </c>
    </row>
    <row r="258" spans="6:12" ht="15" customHeight="1">
      <c r="F258" s="11">
        <v>2242000</v>
      </c>
      <c r="G258" s="9" t="s">
        <v>271</v>
      </c>
      <c r="H258" s="6">
        <v>10000</v>
      </c>
      <c r="I258" s="6">
        <v>12000</v>
      </c>
      <c r="J258" s="6">
        <v>15000</v>
      </c>
      <c r="K258" s="6">
        <v>15000</v>
      </c>
      <c r="L258" s="6">
        <v>52000</v>
      </c>
    </row>
    <row r="259" spans="6:12" ht="15" customHeight="1">
      <c r="F259" s="11">
        <v>2243000</v>
      </c>
      <c r="G259" s="9" t="s">
        <v>272</v>
      </c>
      <c r="H259" s="6">
        <v>20000</v>
      </c>
      <c r="I259" s="6">
        <v>20000</v>
      </c>
      <c r="J259" s="6">
        <v>25000</v>
      </c>
      <c r="K259" s="6">
        <v>25000</v>
      </c>
      <c r="L259" s="6">
        <v>90000</v>
      </c>
    </row>
    <row r="260" spans="6:12" ht="15" customHeight="1">
      <c r="F260" s="11">
        <v>2244000</v>
      </c>
      <c r="G260" s="9" t="s">
        <v>273</v>
      </c>
      <c r="H260" s="6">
        <v>1</v>
      </c>
      <c r="I260" s="6">
        <v>1</v>
      </c>
      <c r="J260" s="6">
        <v>1</v>
      </c>
      <c r="K260" s="6">
        <v>1</v>
      </c>
      <c r="L260" s="6">
        <v>4</v>
      </c>
    </row>
    <row r="261" spans="6:12" ht="15" customHeight="1">
      <c r="F261" s="11">
        <v>2245000</v>
      </c>
      <c r="G261" s="9" t="s">
        <v>274</v>
      </c>
      <c r="H261" s="6">
        <v>1484224.05</v>
      </c>
      <c r="I261" s="6">
        <v>1603231.76</v>
      </c>
      <c r="J261" s="6">
        <v>1716916.1</v>
      </c>
      <c r="K261" s="6">
        <v>1753285.73</v>
      </c>
      <c r="L261" s="6">
        <v>6557657.6399999997</v>
      </c>
    </row>
    <row r="262" spans="6:12" ht="15" customHeight="1">
      <c r="F262" s="11">
        <v>2248000</v>
      </c>
      <c r="G262" s="9" t="s">
        <v>275</v>
      </c>
      <c r="H262" s="6">
        <v>1</v>
      </c>
      <c r="I262" s="6">
        <v>1</v>
      </c>
      <c r="J262" s="6">
        <v>1</v>
      </c>
      <c r="K262" s="6">
        <v>1</v>
      </c>
      <c r="L262" s="6">
        <v>4</v>
      </c>
    </row>
    <row r="263" spans="6:12" ht="15" customHeight="1">
      <c r="F263" s="11">
        <v>2250000</v>
      </c>
      <c r="G263" s="9" t="s">
        <v>276</v>
      </c>
      <c r="H263" s="6">
        <v>2201603.9700000002</v>
      </c>
      <c r="I263" s="6">
        <v>2289500.1600000001</v>
      </c>
      <c r="J263" s="6">
        <v>2345601.54</v>
      </c>
      <c r="K263" s="6">
        <v>2396570.66</v>
      </c>
      <c r="L263" s="6">
        <v>9233276.3300000001</v>
      </c>
    </row>
    <row r="264" spans="6:12" ht="15" customHeight="1">
      <c r="F264" s="11">
        <v>2251000</v>
      </c>
      <c r="G264" s="9" t="s">
        <v>277</v>
      </c>
      <c r="H264" s="6">
        <v>286904.94</v>
      </c>
      <c r="I264" s="6">
        <v>300475.62</v>
      </c>
      <c r="J264" s="6">
        <v>314867.8</v>
      </c>
      <c r="K264" s="6">
        <v>329008.11</v>
      </c>
      <c r="L264" s="6">
        <v>1231256.47</v>
      </c>
    </row>
    <row r="265" spans="6:12" ht="15" customHeight="1">
      <c r="F265" s="11">
        <v>2252000</v>
      </c>
      <c r="G265" s="9" t="s">
        <v>278</v>
      </c>
      <c r="H265" s="6">
        <v>200001</v>
      </c>
      <c r="I265" s="6">
        <v>230001</v>
      </c>
      <c r="J265" s="6">
        <v>250001</v>
      </c>
      <c r="K265" s="6">
        <v>300001</v>
      </c>
      <c r="L265" s="6">
        <v>980004</v>
      </c>
    </row>
    <row r="266" spans="6:12" ht="15" customHeight="1">
      <c r="F266" s="11">
        <v>2253000</v>
      </c>
      <c r="G266" s="9" t="s">
        <v>279</v>
      </c>
      <c r="H266" s="6">
        <v>300001</v>
      </c>
      <c r="I266" s="6">
        <v>330001</v>
      </c>
      <c r="J266" s="6">
        <v>350001</v>
      </c>
      <c r="K266" s="6">
        <v>400001</v>
      </c>
      <c r="L266" s="6">
        <v>1380004</v>
      </c>
    </row>
    <row r="267" spans="6:12" ht="15" customHeight="1">
      <c r="F267" s="11">
        <v>2259000</v>
      </c>
      <c r="G267" s="9" t="s">
        <v>280</v>
      </c>
      <c r="H267" s="6">
        <v>2750</v>
      </c>
      <c r="I267" s="6">
        <v>2750</v>
      </c>
      <c r="J267" s="6">
        <v>2750</v>
      </c>
      <c r="K267" s="6">
        <v>2750.29</v>
      </c>
      <c r="L267" s="6">
        <v>11000.29</v>
      </c>
    </row>
    <row r="268" spans="6:12" ht="15" customHeight="1">
      <c r="F268" s="11">
        <v>2260000</v>
      </c>
      <c r="G268" s="9" t="s">
        <v>281</v>
      </c>
      <c r="H268" s="6">
        <v>1000</v>
      </c>
      <c r="I268" s="6">
        <v>1000</v>
      </c>
      <c r="J268" s="6">
        <v>1000</v>
      </c>
      <c r="K268" s="6">
        <v>2000</v>
      </c>
      <c r="L268" s="6">
        <v>5000</v>
      </c>
    </row>
    <row r="269" spans="6:12" ht="15" customHeight="1">
      <c r="F269" s="11">
        <v>2261000</v>
      </c>
      <c r="G269" s="9" t="s">
        <v>282</v>
      </c>
      <c r="H269" s="6">
        <v>1001</v>
      </c>
      <c r="I269" s="6">
        <v>0</v>
      </c>
      <c r="J269" s="6">
        <v>0</v>
      </c>
      <c r="K269" s="6">
        <v>2200</v>
      </c>
      <c r="L269" s="6">
        <v>3201</v>
      </c>
    </row>
    <row r="270" spans="6:12" ht="15" customHeight="1">
      <c r="F270" s="11">
        <v>2262000</v>
      </c>
      <c r="G270" s="9" t="s">
        <v>283</v>
      </c>
      <c r="H270" s="6">
        <v>1</v>
      </c>
      <c r="I270" s="6">
        <v>102</v>
      </c>
      <c r="J270" s="6">
        <v>1001</v>
      </c>
      <c r="K270" s="6">
        <v>2501</v>
      </c>
      <c r="L270" s="6">
        <v>3605</v>
      </c>
    </row>
    <row r="271" spans="6:12" ht="15" customHeight="1">
      <c r="F271" s="11">
        <v>2263000</v>
      </c>
      <c r="G271" s="9" t="s">
        <v>284</v>
      </c>
      <c r="H271" s="6">
        <v>10000</v>
      </c>
      <c r="I271" s="6">
        <v>20000</v>
      </c>
      <c r="J271" s="6">
        <v>20000</v>
      </c>
      <c r="K271" s="6">
        <v>30000</v>
      </c>
      <c r="L271" s="6">
        <v>80000</v>
      </c>
    </row>
    <row r="272" spans="6:12" ht="15" customHeight="1">
      <c r="F272" s="11">
        <v>2264000</v>
      </c>
      <c r="G272" s="9" t="s">
        <v>285</v>
      </c>
      <c r="H272" s="6">
        <v>30000</v>
      </c>
      <c r="I272" s="6">
        <v>30000</v>
      </c>
      <c r="J272" s="6">
        <v>30000</v>
      </c>
      <c r="K272" s="6">
        <v>70000</v>
      </c>
      <c r="L272" s="6">
        <v>160000</v>
      </c>
    </row>
    <row r="273" spans="6:12" ht="15" customHeight="1">
      <c r="F273" s="11">
        <v>2265000</v>
      </c>
      <c r="G273" s="9" t="s">
        <v>286</v>
      </c>
      <c r="H273" s="6">
        <v>0</v>
      </c>
      <c r="I273" s="6">
        <v>10000</v>
      </c>
      <c r="J273" s="6">
        <v>10000</v>
      </c>
      <c r="K273" s="6">
        <v>10000</v>
      </c>
      <c r="L273" s="6">
        <v>30000</v>
      </c>
    </row>
    <row r="274" spans="6:12" ht="15" customHeight="1">
      <c r="F274" s="11">
        <v>2266000</v>
      </c>
      <c r="G274" s="9" t="s">
        <v>287</v>
      </c>
      <c r="H274" s="6">
        <v>17413.78</v>
      </c>
      <c r="I274" s="6">
        <v>19003</v>
      </c>
      <c r="J274" s="6">
        <v>20347.669999999998</v>
      </c>
      <c r="K274" s="6">
        <v>23004</v>
      </c>
      <c r="L274" s="6">
        <v>79768.45</v>
      </c>
    </row>
    <row r="275" spans="6:12">
      <c r="G275" s="10" t="s">
        <v>3</v>
      </c>
      <c r="H275" s="5">
        <v>163276997.43000001</v>
      </c>
      <c r="I275" s="5">
        <v>177899092.28</v>
      </c>
      <c r="J275" s="5">
        <v>193329254.71000001</v>
      </c>
      <c r="K275" s="5">
        <v>206242108.91</v>
      </c>
      <c r="L275" s="5">
        <v>740747453.33000004</v>
      </c>
    </row>
    <row r="65536" spans="259:259" ht="15" customHeight="1">
      <c r="IY65536" s="3"/>
    </row>
  </sheetData>
  <mergeCells count="1">
    <mergeCell ref="H1:L1"/>
  </mergeCells>
  <pageMargins left="0.39370078740157477" right="0.39370078740157477" top="1.0629921259842521" bottom="0.39370078740157477" header="0.11811023622047243" footer="0"/>
  <pageSetup paperSize="9" scale="75" orientation="landscape" useFirstPageNumber="1" horizontalDpi="0" verticalDpi="0" r:id="rId1"/>
  <headerFooter>
    <oddHeader xml:space="preserve">&amp;LUnidade Gestora: CONSOLIDADO&amp;CPrefeitura Municipal de Cacapava do Sul-RS_x000D_ PPA-2022/2025-Alteração Legal: 1_x000D_ Metas das Ações Prog. Gov._x000D_ _x000D_  &amp;R Página: &amp;P de &amp;N _x000D_  _x000D_  _x000D_ </oddHeader>
    <oddFooter xml:space="preserve">&amp;L &amp;CDados Enviados ao Legislativo_x000D_ &amp;R _x000D_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H65536"/>
  <sheetViews>
    <sheetView workbookViewId="0">
      <selection activeCell="C3" sqref="C3"/>
    </sheetView>
  </sheetViews>
  <sheetFormatPr defaultRowHeight="15"/>
  <cols>
    <col min="13" max="13" width="11.140625" bestFit="1" customWidth="1"/>
    <col min="16" max="16" width="89.28515625" bestFit="1" customWidth="1"/>
    <col min="17" max="20" width="13.7109375" customWidth="1"/>
    <col min="21" max="21" width="15.7109375" customWidth="1"/>
    <col min="268" max="268" width="100.7109375" customWidth="1"/>
  </cols>
  <sheetData>
    <row r="1" spans="1:21">
      <c r="A1" s="12" t="s">
        <v>288</v>
      </c>
      <c r="P1" s="7" t="s">
        <v>0</v>
      </c>
      <c r="Q1" s="63" t="s">
        <v>1</v>
      </c>
      <c r="R1" s="64"/>
      <c r="S1" s="64"/>
      <c r="T1" s="64"/>
      <c r="U1" s="65"/>
    </row>
    <row r="2" spans="1:21">
      <c r="P2" s="8"/>
      <c r="Q2" s="2">
        <v>2022</v>
      </c>
      <c r="R2" s="2">
        <v>2023</v>
      </c>
      <c r="S2" s="4">
        <v>2024</v>
      </c>
      <c r="T2" s="2">
        <v>2025</v>
      </c>
      <c r="U2" s="1" t="s">
        <v>2</v>
      </c>
    </row>
    <row r="3" spans="1:21">
      <c r="A3" s="13" t="s">
        <v>289</v>
      </c>
      <c r="B3" s="13" t="s">
        <v>290</v>
      </c>
      <c r="C3" s="13" t="s">
        <v>291</v>
      </c>
      <c r="D3" s="14" t="s">
        <v>292</v>
      </c>
      <c r="E3" s="14"/>
      <c r="F3" s="14"/>
      <c r="G3" s="14"/>
      <c r="H3" s="14"/>
      <c r="I3" s="14"/>
      <c r="J3" s="13" t="s">
        <v>293</v>
      </c>
      <c r="K3" s="13"/>
      <c r="L3" s="15" t="s">
        <v>294</v>
      </c>
      <c r="M3" s="15"/>
      <c r="O3" t="s">
        <v>5</v>
      </c>
      <c r="P3" s="9" t="s">
        <v>4</v>
      </c>
      <c r="Q3" s="6">
        <v>1211071.04</v>
      </c>
      <c r="R3" s="6">
        <v>1311439.7</v>
      </c>
      <c r="S3" s="6">
        <v>1411809.2</v>
      </c>
      <c r="T3" s="6">
        <v>1512188.28</v>
      </c>
      <c r="U3" s="6">
        <v>5446508.2199999997</v>
      </c>
    </row>
    <row r="4" spans="1:21">
      <c r="A4" s="16">
        <v>0</v>
      </c>
      <c r="B4" s="16">
        <v>201</v>
      </c>
      <c r="C4" s="16">
        <v>20100</v>
      </c>
      <c r="D4" s="17">
        <v>4</v>
      </c>
      <c r="E4" s="17">
        <v>122</v>
      </c>
      <c r="F4" s="17">
        <v>2</v>
      </c>
      <c r="G4" s="17">
        <v>2</v>
      </c>
      <c r="H4" s="17">
        <v>5</v>
      </c>
      <c r="I4" s="17">
        <v>0</v>
      </c>
      <c r="J4" s="16" t="s">
        <v>89</v>
      </c>
      <c r="K4" s="16" t="s">
        <v>295</v>
      </c>
      <c r="L4" s="18" t="s">
        <v>296</v>
      </c>
      <c r="M4" s="18" t="s">
        <v>297</v>
      </c>
      <c r="O4" t="s">
        <v>7</v>
      </c>
      <c r="P4" s="9" t="s">
        <v>6</v>
      </c>
      <c r="Q4" s="6">
        <v>2000</v>
      </c>
      <c r="R4" s="6">
        <v>3000</v>
      </c>
      <c r="S4" s="6">
        <v>4000</v>
      </c>
      <c r="T4" s="6">
        <v>5000</v>
      </c>
      <c r="U4" s="6">
        <v>14000</v>
      </c>
    </row>
    <row r="5" spans="1:21">
      <c r="A5" s="16">
        <v>0</v>
      </c>
      <c r="B5" s="16">
        <v>201</v>
      </c>
      <c r="C5" s="16">
        <v>20100</v>
      </c>
      <c r="D5" s="17">
        <v>4</v>
      </c>
      <c r="E5" s="17">
        <v>122</v>
      </c>
      <c r="F5" s="17">
        <v>2</v>
      </c>
      <c r="G5" s="17">
        <v>2</v>
      </c>
      <c r="H5" s="17">
        <v>33</v>
      </c>
      <c r="I5" s="17">
        <v>0</v>
      </c>
      <c r="J5" s="16" t="s">
        <v>115</v>
      </c>
      <c r="K5" s="16" t="s">
        <v>295</v>
      </c>
      <c r="L5" s="18" t="s">
        <v>298</v>
      </c>
      <c r="M5" s="18" t="s">
        <v>297</v>
      </c>
      <c r="O5" t="s">
        <v>9</v>
      </c>
      <c r="P5" s="9" t="s">
        <v>8</v>
      </c>
      <c r="Q5" s="6">
        <v>7426361.5899999999</v>
      </c>
      <c r="R5" s="6">
        <v>8784086.4499999993</v>
      </c>
      <c r="S5" s="6">
        <v>10056038.82</v>
      </c>
      <c r="T5" s="6">
        <v>10081102.779999999</v>
      </c>
      <c r="U5" s="6">
        <v>36347589.640000001</v>
      </c>
    </row>
    <row r="6" spans="1:21">
      <c r="A6" s="16">
        <v>0</v>
      </c>
      <c r="B6" s="16">
        <v>201</v>
      </c>
      <c r="C6" s="16">
        <v>20100</v>
      </c>
      <c r="D6" s="17">
        <v>4</v>
      </c>
      <c r="E6" s="17">
        <v>122</v>
      </c>
      <c r="F6" s="17">
        <v>2</v>
      </c>
      <c r="G6" s="17">
        <v>2</v>
      </c>
      <c r="H6" s="17">
        <v>34</v>
      </c>
      <c r="I6" s="17">
        <v>0</v>
      </c>
      <c r="J6" s="16" t="s">
        <v>116</v>
      </c>
      <c r="K6" s="16" t="s">
        <v>295</v>
      </c>
      <c r="L6" s="18" t="s">
        <v>299</v>
      </c>
      <c r="M6" s="18" t="s">
        <v>297</v>
      </c>
      <c r="O6" t="s">
        <v>11</v>
      </c>
      <c r="P6" s="9" t="s">
        <v>10</v>
      </c>
      <c r="Q6" s="6">
        <v>155000</v>
      </c>
      <c r="R6" s="6">
        <v>160000</v>
      </c>
      <c r="S6" s="6">
        <v>165000</v>
      </c>
      <c r="T6" s="6">
        <v>170000</v>
      </c>
      <c r="U6" s="6">
        <v>650000</v>
      </c>
    </row>
    <row r="7" spans="1:21">
      <c r="A7" s="16">
        <v>0</v>
      </c>
      <c r="B7" s="16">
        <v>201</v>
      </c>
      <c r="C7" s="16">
        <v>20100</v>
      </c>
      <c r="D7" s="17">
        <v>4</v>
      </c>
      <c r="E7" s="17">
        <v>122</v>
      </c>
      <c r="F7" s="17">
        <v>2</v>
      </c>
      <c r="G7" s="17">
        <v>2</v>
      </c>
      <c r="H7" s="17">
        <v>35</v>
      </c>
      <c r="I7" s="17">
        <v>0</v>
      </c>
      <c r="J7" s="16" t="s">
        <v>117</v>
      </c>
      <c r="K7" s="16" t="s">
        <v>295</v>
      </c>
      <c r="L7" s="18" t="s">
        <v>300</v>
      </c>
      <c r="M7" s="18" t="s">
        <v>297</v>
      </c>
      <c r="O7" t="s">
        <v>13</v>
      </c>
      <c r="P7" s="9" t="s">
        <v>12</v>
      </c>
      <c r="Q7" s="6">
        <v>1340929.6299999999</v>
      </c>
      <c r="R7" s="6">
        <v>1570247.33</v>
      </c>
      <c r="S7" s="6">
        <v>1671500.51</v>
      </c>
      <c r="T7" s="6">
        <v>1901625.16</v>
      </c>
      <c r="U7" s="6">
        <v>6484302.6299999999</v>
      </c>
    </row>
    <row r="8" spans="1:21">
      <c r="A8" s="16">
        <v>0</v>
      </c>
      <c r="B8" s="16">
        <v>201</v>
      </c>
      <c r="C8" s="16">
        <v>20100</v>
      </c>
      <c r="D8" s="17">
        <v>4</v>
      </c>
      <c r="E8" s="17">
        <v>122</v>
      </c>
      <c r="F8" s="17">
        <v>2</v>
      </c>
      <c r="G8" s="17">
        <v>2</v>
      </c>
      <c r="H8" s="17">
        <v>250</v>
      </c>
      <c r="I8" s="17">
        <v>0</v>
      </c>
      <c r="J8" s="16" t="s">
        <v>276</v>
      </c>
      <c r="K8" s="16" t="s">
        <v>295</v>
      </c>
      <c r="L8" s="18" t="s">
        <v>301</v>
      </c>
      <c r="M8" s="18" t="s">
        <v>297</v>
      </c>
      <c r="O8" t="s">
        <v>15</v>
      </c>
      <c r="P8" s="9" t="s">
        <v>14</v>
      </c>
      <c r="Q8" s="6">
        <v>5000</v>
      </c>
      <c r="R8" s="6">
        <v>8000</v>
      </c>
      <c r="S8" s="6">
        <v>10000</v>
      </c>
      <c r="T8" s="6">
        <v>10000</v>
      </c>
      <c r="U8" s="6">
        <v>33000</v>
      </c>
    </row>
    <row r="9" spans="1:21">
      <c r="A9" s="16">
        <v>0</v>
      </c>
      <c r="B9" s="16">
        <v>201</v>
      </c>
      <c r="C9" s="16">
        <v>20100</v>
      </c>
      <c r="D9" s="17">
        <v>4</v>
      </c>
      <c r="E9" s="17">
        <v>128</v>
      </c>
      <c r="F9" s="17">
        <v>2</v>
      </c>
      <c r="G9" s="17">
        <v>2</v>
      </c>
      <c r="H9" s="17">
        <v>36</v>
      </c>
      <c r="I9" s="17">
        <v>0</v>
      </c>
      <c r="J9" s="16" t="s">
        <v>86</v>
      </c>
      <c r="K9" s="16" t="s">
        <v>295</v>
      </c>
      <c r="L9" s="18" t="s">
        <v>302</v>
      </c>
      <c r="M9" s="18" t="s">
        <v>303</v>
      </c>
      <c r="O9" t="s">
        <v>17</v>
      </c>
      <c r="P9" s="9" t="s">
        <v>16</v>
      </c>
      <c r="Q9" s="6">
        <v>21500</v>
      </c>
      <c r="R9" s="6">
        <v>31775</v>
      </c>
      <c r="S9" s="6">
        <v>37800</v>
      </c>
      <c r="T9" s="6">
        <v>42000</v>
      </c>
      <c r="U9" s="6">
        <v>133075</v>
      </c>
    </row>
    <row r="10" spans="1:21">
      <c r="A10" s="16">
        <v>0</v>
      </c>
      <c r="B10" s="16">
        <v>201</v>
      </c>
      <c r="C10" s="16">
        <v>20100</v>
      </c>
      <c r="D10" s="17">
        <v>4</v>
      </c>
      <c r="E10" s="17">
        <v>271</v>
      </c>
      <c r="F10" s="17">
        <v>2</v>
      </c>
      <c r="G10" s="17">
        <v>2</v>
      </c>
      <c r="H10" s="17">
        <v>5</v>
      </c>
      <c r="I10" s="17">
        <v>0</v>
      </c>
      <c r="J10" s="16" t="s">
        <v>89</v>
      </c>
      <c r="K10" s="16" t="s">
        <v>295</v>
      </c>
      <c r="L10" s="18" t="s">
        <v>296</v>
      </c>
      <c r="M10" s="18" t="s">
        <v>304</v>
      </c>
      <c r="O10" t="s">
        <v>19</v>
      </c>
      <c r="P10" s="9" t="s">
        <v>18</v>
      </c>
      <c r="Q10" s="6">
        <v>63000</v>
      </c>
      <c r="R10" s="6">
        <v>64575</v>
      </c>
      <c r="S10" s="6">
        <v>75000</v>
      </c>
      <c r="T10" s="6">
        <v>80000</v>
      </c>
      <c r="U10" s="6">
        <v>282575</v>
      </c>
    </row>
    <row r="11" spans="1:21">
      <c r="A11" s="16">
        <v>0</v>
      </c>
      <c r="B11" s="16">
        <v>201</v>
      </c>
      <c r="C11" s="16">
        <v>20100</v>
      </c>
      <c r="D11" s="17">
        <v>4</v>
      </c>
      <c r="E11" s="17">
        <v>331</v>
      </c>
      <c r="F11" s="17">
        <v>2</v>
      </c>
      <c r="G11" s="17">
        <v>2</v>
      </c>
      <c r="H11" s="17">
        <v>5</v>
      </c>
      <c r="I11" s="17">
        <v>0</v>
      </c>
      <c r="J11" s="16" t="s">
        <v>89</v>
      </c>
      <c r="K11" s="16" t="s">
        <v>295</v>
      </c>
      <c r="L11" s="18" t="s">
        <v>296</v>
      </c>
      <c r="M11" s="18" t="s">
        <v>305</v>
      </c>
      <c r="O11" t="s">
        <v>21</v>
      </c>
      <c r="P11" s="9" t="s">
        <v>20</v>
      </c>
      <c r="Q11" s="6">
        <v>1</v>
      </c>
      <c r="R11" s="6">
        <v>1</v>
      </c>
      <c r="S11" s="6">
        <v>1</v>
      </c>
      <c r="T11" s="6">
        <v>1</v>
      </c>
      <c r="U11" s="6">
        <v>4</v>
      </c>
    </row>
    <row r="12" spans="1:21">
      <c r="A12" s="16">
        <v>0</v>
      </c>
      <c r="B12" s="16">
        <v>201</v>
      </c>
      <c r="C12" s="16">
        <v>20100</v>
      </c>
      <c r="D12" s="17">
        <v>4</v>
      </c>
      <c r="E12" s="17">
        <v>131</v>
      </c>
      <c r="F12" s="17">
        <v>101</v>
      </c>
      <c r="G12" s="17">
        <v>2</v>
      </c>
      <c r="H12" s="17">
        <v>37</v>
      </c>
      <c r="I12" s="17">
        <v>0</v>
      </c>
      <c r="J12" s="16" t="s">
        <v>118</v>
      </c>
      <c r="K12" s="16" t="s">
        <v>295</v>
      </c>
      <c r="L12" s="18" t="s">
        <v>306</v>
      </c>
      <c r="M12" s="18" t="s">
        <v>307</v>
      </c>
      <c r="O12" t="s">
        <v>23</v>
      </c>
      <c r="P12" s="9" t="s">
        <v>22</v>
      </c>
      <c r="Q12" s="6">
        <v>1000</v>
      </c>
      <c r="R12" s="6">
        <v>1000</v>
      </c>
      <c r="S12" s="6">
        <v>1000</v>
      </c>
      <c r="T12" s="6">
        <v>2500</v>
      </c>
      <c r="U12" s="6">
        <v>5500</v>
      </c>
    </row>
    <row r="13" spans="1:21">
      <c r="A13" s="16">
        <v>0</v>
      </c>
      <c r="B13" s="16">
        <v>201</v>
      </c>
      <c r="C13" s="16">
        <v>20100</v>
      </c>
      <c r="D13" s="17">
        <v>14</v>
      </c>
      <c r="E13" s="17">
        <v>422</v>
      </c>
      <c r="F13" s="17">
        <v>101</v>
      </c>
      <c r="G13" s="17">
        <v>2</v>
      </c>
      <c r="H13" s="17">
        <v>38</v>
      </c>
      <c r="I13" s="17">
        <v>0</v>
      </c>
      <c r="J13" s="16" t="s">
        <v>119</v>
      </c>
      <c r="K13" s="16" t="s">
        <v>295</v>
      </c>
      <c r="L13" s="18" t="s">
        <v>308</v>
      </c>
      <c r="M13" s="18" t="s">
        <v>309</v>
      </c>
      <c r="O13" t="s">
        <v>25</v>
      </c>
      <c r="P13" s="9" t="s">
        <v>24</v>
      </c>
      <c r="Q13" s="6">
        <v>1001</v>
      </c>
      <c r="R13" s="6">
        <v>2001</v>
      </c>
      <c r="S13" s="6">
        <v>2001</v>
      </c>
      <c r="T13" s="6">
        <v>4501</v>
      </c>
      <c r="U13" s="6">
        <v>9504</v>
      </c>
    </row>
    <row r="14" spans="1:21">
      <c r="A14" s="16">
        <v>0</v>
      </c>
      <c r="B14" s="16">
        <v>202</v>
      </c>
      <c r="C14" s="16">
        <v>20200</v>
      </c>
      <c r="D14" s="17">
        <v>4</v>
      </c>
      <c r="E14" s="17">
        <v>124</v>
      </c>
      <c r="F14" s="17">
        <v>2</v>
      </c>
      <c r="G14" s="17">
        <v>2</v>
      </c>
      <c r="H14" s="17">
        <v>39</v>
      </c>
      <c r="I14" s="17">
        <v>0</v>
      </c>
      <c r="J14" s="16" t="s">
        <v>120</v>
      </c>
      <c r="K14" s="16" t="s">
        <v>295</v>
      </c>
      <c r="L14" s="18" t="s">
        <v>310</v>
      </c>
      <c r="M14" s="18" t="s">
        <v>311</v>
      </c>
      <c r="O14" t="s">
        <v>27</v>
      </c>
      <c r="P14" s="9" t="s">
        <v>26</v>
      </c>
      <c r="Q14" s="6">
        <v>1</v>
      </c>
      <c r="R14" s="6">
        <v>1001</v>
      </c>
      <c r="S14" s="6">
        <v>1701</v>
      </c>
      <c r="T14" s="6">
        <v>2707</v>
      </c>
      <c r="U14" s="6">
        <v>5410</v>
      </c>
    </row>
    <row r="15" spans="1:21">
      <c r="A15" s="16">
        <v>0</v>
      </c>
      <c r="B15" s="16">
        <v>203</v>
      </c>
      <c r="C15" s="16">
        <v>20300</v>
      </c>
      <c r="D15" s="17">
        <v>3</v>
      </c>
      <c r="E15" s="17">
        <v>92</v>
      </c>
      <c r="F15" s="17">
        <v>2</v>
      </c>
      <c r="G15" s="17">
        <v>2</v>
      </c>
      <c r="H15" s="17">
        <v>40</v>
      </c>
      <c r="I15" s="17">
        <v>0</v>
      </c>
      <c r="J15" s="16" t="s">
        <v>121</v>
      </c>
      <c r="K15" s="16" t="s">
        <v>295</v>
      </c>
      <c r="L15" s="18" t="s">
        <v>312</v>
      </c>
      <c r="M15" s="18" t="s">
        <v>313</v>
      </c>
      <c r="O15" t="s">
        <v>29</v>
      </c>
      <c r="P15" s="9" t="s">
        <v>28</v>
      </c>
      <c r="Q15" s="6">
        <v>10000</v>
      </c>
      <c r="R15" s="6">
        <v>15000</v>
      </c>
      <c r="S15" s="6">
        <v>20000</v>
      </c>
      <c r="T15" s="6">
        <v>25501</v>
      </c>
      <c r="U15" s="6">
        <v>70501</v>
      </c>
    </row>
    <row r="16" spans="1:21">
      <c r="A16" s="16">
        <v>0</v>
      </c>
      <c r="B16" s="16">
        <v>204</v>
      </c>
      <c r="C16" s="16">
        <v>20400</v>
      </c>
      <c r="D16" s="17">
        <v>14</v>
      </c>
      <c r="E16" s="17">
        <v>422</v>
      </c>
      <c r="F16" s="17">
        <v>2</v>
      </c>
      <c r="G16" s="17">
        <v>2</v>
      </c>
      <c r="H16" s="17">
        <v>259</v>
      </c>
      <c r="I16" s="17">
        <v>0</v>
      </c>
      <c r="J16" s="16" t="s">
        <v>280</v>
      </c>
      <c r="K16" s="16" t="s">
        <v>295</v>
      </c>
      <c r="L16" s="18" t="s">
        <v>314</v>
      </c>
      <c r="M16" s="18" t="s">
        <v>315</v>
      </c>
      <c r="O16" t="s">
        <v>31</v>
      </c>
      <c r="P16" s="9" t="s">
        <v>30</v>
      </c>
      <c r="Q16" s="6">
        <v>0</v>
      </c>
      <c r="R16" s="6">
        <v>0</v>
      </c>
      <c r="S16" s="6">
        <v>0</v>
      </c>
      <c r="T16" s="6">
        <v>1</v>
      </c>
      <c r="U16" s="6">
        <v>1</v>
      </c>
    </row>
    <row r="17" spans="1:21">
      <c r="A17" s="16">
        <v>0</v>
      </c>
      <c r="B17" s="16">
        <v>204</v>
      </c>
      <c r="C17" s="16">
        <v>20400</v>
      </c>
      <c r="D17" s="17">
        <v>14</v>
      </c>
      <c r="E17" s="17">
        <v>122</v>
      </c>
      <c r="F17" s="17">
        <v>101</v>
      </c>
      <c r="G17" s="17">
        <v>2</v>
      </c>
      <c r="H17" s="17">
        <v>42</v>
      </c>
      <c r="I17" s="17">
        <v>0</v>
      </c>
      <c r="J17" s="16" t="s">
        <v>123</v>
      </c>
      <c r="K17" s="16" t="s">
        <v>295</v>
      </c>
      <c r="L17" s="18" t="s">
        <v>316</v>
      </c>
      <c r="M17" s="18" t="s">
        <v>317</v>
      </c>
      <c r="O17" t="s">
        <v>33</v>
      </c>
      <c r="P17" s="9" t="s">
        <v>32</v>
      </c>
      <c r="Q17" s="6">
        <v>1</v>
      </c>
      <c r="R17" s="6">
        <v>1</v>
      </c>
      <c r="S17" s="6">
        <v>1</v>
      </c>
      <c r="T17" s="6">
        <v>1</v>
      </c>
      <c r="U17" s="6">
        <v>4</v>
      </c>
    </row>
    <row r="18" spans="1:21">
      <c r="A18" s="16">
        <v>0</v>
      </c>
      <c r="B18" s="16">
        <v>204</v>
      </c>
      <c r="C18" s="16">
        <v>20400</v>
      </c>
      <c r="D18" s="17">
        <v>14</v>
      </c>
      <c r="E18" s="17">
        <v>422</v>
      </c>
      <c r="F18" s="17">
        <v>101</v>
      </c>
      <c r="G18" s="17">
        <v>2</v>
      </c>
      <c r="H18" s="17">
        <v>41</v>
      </c>
      <c r="I18" s="17">
        <v>0</v>
      </c>
      <c r="J18" s="16" t="s">
        <v>122</v>
      </c>
      <c r="K18" s="16" t="s">
        <v>295</v>
      </c>
      <c r="L18" s="18" t="s">
        <v>318</v>
      </c>
      <c r="M18" s="18" t="s">
        <v>309</v>
      </c>
      <c r="O18" t="s">
        <v>35</v>
      </c>
      <c r="P18" s="9" t="s">
        <v>34</v>
      </c>
      <c r="Q18" s="6">
        <v>36000</v>
      </c>
      <c r="R18" s="6">
        <v>36000</v>
      </c>
      <c r="S18" s="6">
        <v>36000</v>
      </c>
      <c r="T18" s="6">
        <v>36000</v>
      </c>
      <c r="U18" s="6">
        <v>144000</v>
      </c>
    </row>
    <row r="19" spans="1:21">
      <c r="A19" s="16">
        <v>0</v>
      </c>
      <c r="B19" s="16">
        <v>301</v>
      </c>
      <c r="C19" s="16">
        <v>30100</v>
      </c>
      <c r="D19" s="17">
        <v>4</v>
      </c>
      <c r="E19" s="17">
        <v>122</v>
      </c>
      <c r="F19" s="17">
        <v>2</v>
      </c>
      <c r="G19" s="17">
        <v>2</v>
      </c>
      <c r="H19" s="17">
        <v>6</v>
      </c>
      <c r="I19" s="17">
        <v>0</v>
      </c>
      <c r="J19" s="16" t="s">
        <v>90</v>
      </c>
      <c r="K19" s="16" t="s">
        <v>295</v>
      </c>
      <c r="L19" s="18" t="s">
        <v>319</v>
      </c>
      <c r="M19" s="18" t="s">
        <v>297</v>
      </c>
      <c r="O19" t="s">
        <v>37</v>
      </c>
      <c r="P19" s="9" t="s">
        <v>36</v>
      </c>
      <c r="Q19" s="6">
        <v>17518</v>
      </c>
      <c r="R19" s="6">
        <v>17518</v>
      </c>
      <c r="S19" s="6">
        <v>17518</v>
      </c>
      <c r="T19" s="6">
        <v>17518</v>
      </c>
      <c r="U19" s="6">
        <v>70072</v>
      </c>
    </row>
    <row r="20" spans="1:21">
      <c r="A20" s="16">
        <v>0</v>
      </c>
      <c r="B20" s="16">
        <v>301</v>
      </c>
      <c r="C20" s="16">
        <v>30100</v>
      </c>
      <c r="D20" s="17">
        <v>4</v>
      </c>
      <c r="E20" s="17">
        <v>122</v>
      </c>
      <c r="F20" s="17">
        <v>2</v>
      </c>
      <c r="G20" s="17">
        <v>2</v>
      </c>
      <c r="H20" s="17">
        <v>43</v>
      </c>
      <c r="I20" s="17">
        <v>0</v>
      </c>
      <c r="J20" s="16" t="s">
        <v>124</v>
      </c>
      <c r="K20" s="16" t="s">
        <v>295</v>
      </c>
      <c r="L20" s="18" t="s">
        <v>320</v>
      </c>
      <c r="M20" s="18" t="s">
        <v>297</v>
      </c>
      <c r="O20" t="s">
        <v>39</v>
      </c>
      <c r="P20" s="9" t="s">
        <v>38</v>
      </c>
      <c r="Q20" s="6">
        <v>41000</v>
      </c>
      <c r="R20" s="6">
        <v>41000</v>
      </c>
      <c r="S20" s="6">
        <v>41000</v>
      </c>
      <c r="T20" s="6">
        <v>41000</v>
      </c>
      <c r="U20" s="6">
        <v>164000</v>
      </c>
    </row>
    <row r="21" spans="1:21">
      <c r="A21" s="16">
        <v>0</v>
      </c>
      <c r="B21" s="16">
        <v>301</v>
      </c>
      <c r="C21" s="16">
        <v>30100</v>
      </c>
      <c r="D21" s="17">
        <v>4</v>
      </c>
      <c r="E21" s="17">
        <v>122</v>
      </c>
      <c r="F21" s="17">
        <v>2</v>
      </c>
      <c r="G21" s="17">
        <v>2</v>
      </c>
      <c r="H21" s="17">
        <v>250</v>
      </c>
      <c r="I21" s="17">
        <v>0</v>
      </c>
      <c r="J21" s="16" t="s">
        <v>276</v>
      </c>
      <c r="K21" s="16" t="s">
        <v>295</v>
      </c>
      <c r="L21" s="18" t="s">
        <v>301</v>
      </c>
      <c r="M21" s="18" t="s">
        <v>297</v>
      </c>
      <c r="O21" t="s">
        <v>41</v>
      </c>
      <c r="P21" s="9" t="s">
        <v>40</v>
      </c>
      <c r="Q21" s="6">
        <v>10</v>
      </c>
      <c r="R21" s="6">
        <v>10</v>
      </c>
      <c r="S21" s="6">
        <v>10</v>
      </c>
      <c r="T21" s="6">
        <v>10</v>
      </c>
      <c r="U21" s="6">
        <v>40</v>
      </c>
    </row>
    <row r="22" spans="1:21">
      <c r="A22" s="16">
        <v>0</v>
      </c>
      <c r="B22" s="16">
        <v>301</v>
      </c>
      <c r="C22" s="16">
        <v>30100</v>
      </c>
      <c r="D22" s="17">
        <v>4</v>
      </c>
      <c r="E22" s="17">
        <v>128</v>
      </c>
      <c r="F22" s="17">
        <v>2</v>
      </c>
      <c r="G22" s="17">
        <v>2</v>
      </c>
      <c r="H22" s="17">
        <v>44</v>
      </c>
      <c r="I22" s="17">
        <v>0</v>
      </c>
      <c r="J22" s="16" t="s">
        <v>86</v>
      </c>
      <c r="K22" s="16" t="s">
        <v>295</v>
      </c>
      <c r="L22" s="18" t="s">
        <v>321</v>
      </c>
      <c r="M22" s="18" t="s">
        <v>303</v>
      </c>
      <c r="O22" t="s">
        <v>43</v>
      </c>
      <c r="P22" s="9" t="s">
        <v>42</v>
      </c>
      <c r="Q22" s="6">
        <v>10</v>
      </c>
      <c r="R22" s="6">
        <v>10</v>
      </c>
      <c r="S22" s="6">
        <v>10</v>
      </c>
      <c r="T22" s="6">
        <v>10</v>
      </c>
      <c r="U22" s="6">
        <v>40</v>
      </c>
    </row>
    <row r="23" spans="1:21">
      <c r="A23" s="16">
        <v>0</v>
      </c>
      <c r="B23" s="16">
        <v>301</v>
      </c>
      <c r="C23" s="16">
        <v>30100</v>
      </c>
      <c r="D23" s="17">
        <v>4</v>
      </c>
      <c r="E23" s="17">
        <v>271</v>
      </c>
      <c r="F23" s="17">
        <v>2</v>
      </c>
      <c r="G23" s="17">
        <v>2</v>
      </c>
      <c r="H23" s="17">
        <v>6</v>
      </c>
      <c r="I23" s="17">
        <v>0</v>
      </c>
      <c r="J23" s="16" t="s">
        <v>90</v>
      </c>
      <c r="K23" s="16" t="s">
        <v>295</v>
      </c>
      <c r="L23" s="18" t="s">
        <v>319</v>
      </c>
      <c r="M23" s="18" t="s">
        <v>304</v>
      </c>
      <c r="O23" t="s">
        <v>45</v>
      </c>
      <c r="P23" s="9" t="s">
        <v>44</v>
      </c>
      <c r="Q23" s="6">
        <v>26959016.559999999</v>
      </c>
      <c r="R23" s="6">
        <v>27856751.82</v>
      </c>
      <c r="S23" s="6">
        <v>28756524.899999999</v>
      </c>
      <c r="T23" s="6">
        <v>29679609.350000001</v>
      </c>
      <c r="U23" s="6">
        <v>113251902.63</v>
      </c>
    </row>
    <row r="24" spans="1:21">
      <c r="A24" s="16">
        <v>0</v>
      </c>
      <c r="B24" s="16">
        <v>301</v>
      </c>
      <c r="C24" s="16">
        <v>30100</v>
      </c>
      <c r="D24" s="17">
        <v>4</v>
      </c>
      <c r="E24" s="17">
        <v>331</v>
      </c>
      <c r="F24" s="17">
        <v>2</v>
      </c>
      <c r="G24" s="17">
        <v>2</v>
      </c>
      <c r="H24" s="17">
        <v>6</v>
      </c>
      <c r="I24" s="17">
        <v>0</v>
      </c>
      <c r="J24" s="16" t="s">
        <v>90</v>
      </c>
      <c r="K24" s="16" t="s">
        <v>295</v>
      </c>
      <c r="L24" s="18" t="s">
        <v>319</v>
      </c>
      <c r="M24" s="18" t="s">
        <v>305</v>
      </c>
      <c r="O24" t="s">
        <v>47</v>
      </c>
      <c r="P24" s="9" t="s">
        <v>46</v>
      </c>
      <c r="Q24" s="6">
        <v>10000</v>
      </c>
      <c r="R24" s="6">
        <v>10000</v>
      </c>
      <c r="S24" s="6">
        <v>10000</v>
      </c>
      <c r="T24" s="6">
        <v>10000</v>
      </c>
      <c r="U24" s="6">
        <v>40000</v>
      </c>
    </row>
    <row r="25" spans="1:21">
      <c r="A25" s="16">
        <v>0</v>
      </c>
      <c r="B25" s="16">
        <v>301</v>
      </c>
      <c r="C25" s="16">
        <v>30100</v>
      </c>
      <c r="D25" s="17">
        <v>6</v>
      </c>
      <c r="E25" s="17">
        <v>181</v>
      </c>
      <c r="F25" s="17">
        <v>102</v>
      </c>
      <c r="G25" s="17">
        <v>2</v>
      </c>
      <c r="H25" s="17">
        <v>46</v>
      </c>
      <c r="I25" s="17">
        <v>0</v>
      </c>
      <c r="J25" s="16" t="s">
        <v>126</v>
      </c>
      <c r="K25" s="16" t="s">
        <v>295</v>
      </c>
      <c r="L25" s="18" t="s">
        <v>322</v>
      </c>
      <c r="M25" s="18" t="s">
        <v>323</v>
      </c>
      <c r="O25" t="s">
        <v>49</v>
      </c>
      <c r="P25" s="9" t="s">
        <v>48</v>
      </c>
      <c r="Q25" s="6">
        <v>17413</v>
      </c>
      <c r="R25" s="6">
        <v>19002.57</v>
      </c>
      <c r="S25" s="6">
        <v>20347</v>
      </c>
      <c r="T25" s="6">
        <v>23004.34</v>
      </c>
      <c r="U25" s="6">
        <v>79766.91</v>
      </c>
    </row>
    <row r="26" spans="1:21">
      <c r="A26" s="16">
        <v>0</v>
      </c>
      <c r="B26" s="16">
        <v>301</v>
      </c>
      <c r="C26" s="16">
        <v>30100</v>
      </c>
      <c r="D26" s="17">
        <v>6</v>
      </c>
      <c r="E26" s="17">
        <v>182</v>
      </c>
      <c r="F26" s="17">
        <v>102</v>
      </c>
      <c r="G26" s="17">
        <v>2</v>
      </c>
      <c r="H26" s="17">
        <v>47</v>
      </c>
      <c r="I26" s="17">
        <v>0</v>
      </c>
      <c r="J26" s="16" t="s">
        <v>127</v>
      </c>
      <c r="K26" s="16" t="s">
        <v>295</v>
      </c>
      <c r="L26" s="18" t="s">
        <v>324</v>
      </c>
      <c r="M26" s="18" t="s">
        <v>325</v>
      </c>
      <c r="O26" s="11">
        <v>1001000</v>
      </c>
      <c r="P26" s="9" t="s">
        <v>50</v>
      </c>
      <c r="Q26" s="6">
        <v>15562.5</v>
      </c>
      <c r="R26" s="6">
        <v>16146.09</v>
      </c>
      <c r="S26" s="6">
        <v>16751.57</v>
      </c>
      <c r="T26" s="6">
        <v>17379.759999999998</v>
      </c>
      <c r="U26" s="6">
        <v>65839.92</v>
      </c>
    </row>
    <row r="27" spans="1:21">
      <c r="A27" s="16">
        <v>0</v>
      </c>
      <c r="B27" s="16">
        <v>301</v>
      </c>
      <c r="C27" s="16">
        <v>30100</v>
      </c>
      <c r="D27" s="17">
        <v>6</v>
      </c>
      <c r="E27" s="17">
        <v>182</v>
      </c>
      <c r="F27" s="17">
        <v>102</v>
      </c>
      <c r="G27" s="17">
        <v>2</v>
      </c>
      <c r="H27" s="17">
        <v>48</v>
      </c>
      <c r="I27" s="17">
        <v>0</v>
      </c>
      <c r="J27" s="16" t="s">
        <v>128</v>
      </c>
      <c r="K27" s="16" t="s">
        <v>295</v>
      </c>
      <c r="L27" s="18" t="s">
        <v>326</v>
      </c>
      <c r="M27" s="18" t="s">
        <v>325</v>
      </c>
      <c r="O27" s="11">
        <v>1002000</v>
      </c>
      <c r="P27" s="9" t="s">
        <v>51</v>
      </c>
      <c r="Q27" s="6">
        <v>19712.5</v>
      </c>
      <c r="R27" s="6">
        <v>20451.72</v>
      </c>
      <c r="S27" s="6">
        <v>21218.66</v>
      </c>
      <c r="T27" s="6">
        <v>22014.36</v>
      </c>
      <c r="U27" s="6">
        <v>83397.240000000005</v>
      </c>
    </row>
    <row r="28" spans="1:21">
      <c r="A28" s="16">
        <v>0</v>
      </c>
      <c r="B28" s="16">
        <v>301</v>
      </c>
      <c r="C28" s="16">
        <v>30100</v>
      </c>
      <c r="D28" s="17">
        <v>24</v>
      </c>
      <c r="E28" s="17">
        <v>722</v>
      </c>
      <c r="F28" s="17">
        <v>101</v>
      </c>
      <c r="G28" s="17">
        <v>2</v>
      </c>
      <c r="H28" s="17">
        <v>45</v>
      </c>
      <c r="I28" s="17">
        <v>0</v>
      </c>
      <c r="J28" s="16" t="s">
        <v>125</v>
      </c>
      <c r="K28" s="16" t="s">
        <v>295</v>
      </c>
      <c r="L28" s="18" t="s">
        <v>327</v>
      </c>
      <c r="M28" s="18" t="s">
        <v>328</v>
      </c>
      <c r="O28" s="11">
        <v>1003000</v>
      </c>
      <c r="P28" s="9" t="s">
        <v>52</v>
      </c>
      <c r="Q28" s="6">
        <v>1</v>
      </c>
      <c r="R28" s="6">
        <v>1</v>
      </c>
      <c r="S28" s="6">
        <v>1</v>
      </c>
      <c r="T28" s="6">
        <v>1</v>
      </c>
      <c r="U28" s="6">
        <v>4</v>
      </c>
    </row>
    <row r="29" spans="1:21">
      <c r="A29" s="16">
        <v>0</v>
      </c>
      <c r="B29" s="16">
        <v>302</v>
      </c>
      <c r="C29" s="16">
        <v>30200</v>
      </c>
      <c r="D29" s="17">
        <v>27</v>
      </c>
      <c r="E29" s="17">
        <v>812</v>
      </c>
      <c r="F29" s="17">
        <v>106</v>
      </c>
      <c r="G29" s="17">
        <v>0</v>
      </c>
      <c r="H29" s="17">
        <v>6</v>
      </c>
      <c r="I29" s="17">
        <v>0</v>
      </c>
      <c r="J29" s="16" t="s">
        <v>14</v>
      </c>
      <c r="K29" s="16" t="s">
        <v>295</v>
      </c>
      <c r="L29" s="18" t="s">
        <v>329</v>
      </c>
      <c r="M29" s="18" t="s">
        <v>330</v>
      </c>
      <c r="O29" s="11">
        <v>1004000</v>
      </c>
      <c r="P29" s="9" t="s">
        <v>53</v>
      </c>
      <c r="Q29" s="6">
        <v>20000</v>
      </c>
      <c r="R29" s="6">
        <v>22620.6</v>
      </c>
      <c r="S29" s="6">
        <v>25000</v>
      </c>
      <c r="T29" s="6">
        <v>30000</v>
      </c>
      <c r="U29" s="6">
        <v>97620.6</v>
      </c>
    </row>
    <row r="30" spans="1:21">
      <c r="A30" s="16">
        <v>0</v>
      </c>
      <c r="B30" s="16">
        <v>302</v>
      </c>
      <c r="C30" s="16">
        <v>30200</v>
      </c>
      <c r="D30" s="17">
        <v>27</v>
      </c>
      <c r="E30" s="17">
        <v>812</v>
      </c>
      <c r="F30" s="17">
        <v>106</v>
      </c>
      <c r="G30" s="17">
        <v>2</v>
      </c>
      <c r="H30" s="17">
        <v>49</v>
      </c>
      <c r="I30" s="17">
        <v>0</v>
      </c>
      <c r="J30" s="16" t="s">
        <v>129</v>
      </c>
      <c r="K30" s="16" t="s">
        <v>295</v>
      </c>
      <c r="L30" s="18" t="s">
        <v>331</v>
      </c>
      <c r="M30" s="18" t="s">
        <v>330</v>
      </c>
      <c r="O30" s="11">
        <v>1005000</v>
      </c>
      <c r="P30" s="9" t="s">
        <v>54</v>
      </c>
      <c r="Q30" s="6">
        <v>1</v>
      </c>
      <c r="R30" s="6">
        <v>1</v>
      </c>
      <c r="S30" s="6">
        <v>1</v>
      </c>
      <c r="T30" s="6">
        <v>1</v>
      </c>
      <c r="U30" s="6">
        <v>4</v>
      </c>
    </row>
    <row r="31" spans="1:21">
      <c r="A31" s="16">
        <v>0</v>
      </c>
      <c r="B31" s="16">
        <v>302</v>
      </c>
      <c r="C31" s="16">
        <v>30200</v>
      </c>
      <c r="D31" s="17">
        <v>27</v>
      </c>
      <c r="E31" s="17">
        <v>812</v>
      </c>
      <c r="F31" s="17">
        <v>106</v>
      </c>
      <c r="G31" s="17">
        <v>2</v>
      </c>
      <c r="H31" s="17">
        <v>50</v>
      </c>
      <c r="I31" s="17">
        <v>0</v>
      </c>
      <c r="J31" s="16" t="s">
        <v>130</v>
      </c>
      <c r="K31" s="16" t="s">
        <v>295</v>
      </c>
      <c r="L31" s="18" t="s">
        <v>332</v>
      </c>
      <c r="M31" s="18" t="s">
        <v>330</v>
      </c>
      <c r="O31" s="11">
        <v>1006000</v>
      </c>
      <c r="P31" s="9" t="s">
        <v>55</v>
      </c>
      <c r="Q31" s="6">
        <v>50000</v>
      </c>
      <c r="R31" s="6">
        <v>55000</v>
      </c>
      <c r="S31" s="6">
        <v>60000</v>
      </c>
      <c r="T31" s="6">
        <v>70000</v>
      </c>
      <c r="U31" s="6">
        <v>235000</v>
      </c>
    </row>
    <row r="32" spans="1:21">
      <c r="A32" s="16">
        <v>0</v>
      </c>
      <c r="B32" s="16">
        <v>302</v>
      </c>
      <c r="C32" s="16">
        <v>30200</v>
      </c>
      <c r="D32" s="17">
        <v>27</v>
      </c>
      <c r="E32" s="17">
        <v>812</v>
      </c>
      <c r="F32" s="17">
        <v>106</v>
      </c>
      <c r="G32" s="17">
        <v>2</v>
      </c>
      <c r="H32" s="17">
        <v>51</v>
      </c>
      <c r="I32" s="17">
        <v>0</v>
      </c>
      <c r="J32" s="16" t="s">
        <v>131</v>
      </c>
      <c r="K32" s="16" t="s">
        <v>295</v>
      </c>
      <c r="L32" s="18" t="s">
        <v>333</v>
      </c>
      <c r="M32" s="18" t="s">
        <v>330</v>
      </c>
      <c r="O32" s="11">
        <v>1007000</v>
      </c>
      <c r="P32" s="9" t="s">
        <v>56</v>
      </c>
      <c r="Q32" s="6">
        <v>1001</v>
      </c>
      <c r="R32" s="6">
        <v>2500</v>
      </c>
      <c r="S32" s="6">
        <v>3400</v>
      </c>
      <c r="T32" s="6">
        <v>4000</v>
      </c>
      <c r="U32" s="6">
        <v>10901</v>
      </c>
    </row>
    <row r="33" spans="1:21">
      <c r="A33" s="16">
        <v>0</v>
      </c>
      <c r="B33" s="16">
        <v>302</v>
      </c>
      <c r="C33" s="16">
        <v>30200</v>
      </c>
      <c r="D33" s="17">
        <v>27</v>
      </c>
      <c r="E33" s="17">
        <v>812</v>
      </c>
      <c r="F33" s="17">
        <v>106</v>
      </c>
      <c r="G33" s="17">
        <v>2</v>
      </c>
      <c r="H33" s="17">
        <v>52</v>
      </c>
      <c r="I33" s="17">
        <v>0</v>
      </c>
      <c r="J33" s="16" t="s">
        <v>132</v>
      </c>
      <c r="K33" s="16" t="s">
        <v>295</v>
      </c>
      <c r="L33" s="18" t="s">
        <v>334</v>
      </c>
      <c r="M33" s="18" t="s">
        <v>330</v>
      </c>
      <c r="O33" s="11">
        <v>1009000</v>
      </c>
      <c r="P33" s="9" t="s">
        <v>57</v>
      </c>
      <c r="Q33" s="6">
        <v>0</v>
      </c>
      <c r="R33" s="6">
        <v>2500</v>
      </c>
      <c r="S33" s="6">
        <v>4500</v>
      </c>
      <c r="T33" s="6">
        <v>5500</v>
      </c>
      <c r="U33" s="6">
        <v>12500</v>
      </c>
    </row>
    <row r="34" spans="1:21">
      <c r="A34" s="16">
        <v>0</v>
      </c>
      <c r="B34" s="16">
        <v>302</v>
      </c>
      <c r="C34" s="16">
        <v>30200</v>
      </c>
      <c r="D34" s="17">
        <v>27</v>
      </c>
      <c r="E34" s="17">
        <v>812</v>
      </c>
      <c r="F34" s="17">
        <v>106</v>
      </c>
      <c r="G34" s="17">
        <v>2</v>
      </c>
      <c r="H34" s="17">
        <v>53</v>
      </c>
      <c r="I34" s="17">
        <v>0</v>
      </c>
      <c r="J34" s="16" t="s">
        <v>133</v>
      </c>
      <c r="K34" s="16" t="s">
        <v>295</v>
      </c>
      <c r="L34" s="18" t="s">
        <v>335</v>
      </c>
      <c r="M34" s="18" t="s">
        <v>330</v>
      </c>
      <c r="O34" s="11">
        <v>1010000</v>
      </c>
      <c r="P34" s="9" t="s">
        <v>58</v>
      </c>
      <c r="Q34" s="6">
        <v>1</v>
      </c>
      <c r="R34" s="6">
        <v>1</v>
      </c>
      <c r="S34" s="6">
        <v>1</v>
      </c>
      <c r="T34" s="6">
        <v>501</v>
      </c>
      <c r="U34" s="6">
        <v>504</v>
      </c>
    </row>
    <row r="35" spans="1:21">
      <c r="A35" s="16">
        <v>0</v>
      </c>
      <c r="B35" s="16">
        <v>302</v>
      </c>
      <c r="C35" s="16">
        <v>30200</v>
      </c>
      <c r="D35" s="17">
        <v>27</v>
      </c>
      <c r="E35" s="17">
        <v>812</v>
      </c>
      <c r="F35" s="17">
        <v>106</v>
      </c>
      <c r="G35" s="17">
        <v>2</v>
      </c>
      <c r="H35" s="17">
        <v>54</v>
      </c>
      <c r="I35" s="17">
        <v>0</v>
      </c>
      <c r="J35" s="16" t="s">
        <v>134</v>
      </c>
      <c r="K35" s="16" t="s">
        <v>295</v>
      </c>
      <c r="L35" s="18" t="s">
        <v>336</v>
      </c>
      <c r="M35" s="18" t="s">
        <v>330</v>
      </c>
      <c r="O35" s="11">
        <v>1014000</v>
      </c>
      <c r="P35" s="9" t="s">
        <v>59</v>
      </c>
      <c r="Q35" s="6">
        <v>1001</v>
      </c>
      <c r="R35" s="6">
        <v>1001</v>
      </c>
      <c r="S35" s="6">
        <v>3001</v>
      </c>
      <c r="T35" s="6">
        <v>5501</v>
      </c>
      <c r="U35" s="6">
        <v>10504</v>
      </c>
    </row>
    <row r="36" spans="1:21">
      <c r="A36" s="16">
        <v>0</v>
      </c>
      <c r="B36" s="16">
        <v>401</v>
      </c>
      <c r="C36" s="16">
        <v>40100</v>
      </c>
      <c r="D36" s="17">
        <v>4</v>
      </c>
      <c r="E36" s="17">
        <v>121</v>
      </c>
      <c r="F36" s="17">
        <v>2</v>
      </c>
      <c r="G36" s="17">
        <v>2</v>
      </c>
      <c r="H36" s="17">
        <v>55</v>
      </c>
      <c r="I36" s="17">
        <v>0</v>
      </c>
      <c r="J36" s="16" t="s">
        <v>135</v>
      </c>
      <c r="K36" s="16" t="s">
        <v>295</v>
      </c>
      <c r="L36" s="18" t="s">
        <v>337</v>
      </c>
      <c r="M36" s="18" t="s">
        <v>338</v>
      </c>
      <c r="O36" s="11">
        <v>1015000</v>
      </c>
      <c r="P36" s="9" t="s">
        <v>60</v>
      </c>
      <c r="Q36" s="6">
        <v>1</v>
      </c>
      <c r="R36" s="6">
        <v>1</v>
      </c>
      <c r="S36" s="6">
        <v>1</v>
      </c>
      <c r="T36" s="6">
        <v>1</v>
      </c>
      <c r="U36" s="6">
        <v>4</v>
      </c>
    </row>
    <row r="37" spans="1:21">
      <c r="A37" s="16">
        <v>0</v>
      </c>
      <c r="B37" s="16">
        <v>401</v>
      </c>
      <c r="C37" s="16">
        <v>40100</v>
      </c>
      <c r="D37" s="17">
        <v>4</v>
      </c>
      <c r="E37" s="17">
        <v>121</v>
      </c>
      <c r="F37" s="17">
        <v>2</v>
      </c>
      <c r="G37" s="17">
        <v>2</v>
      </c>
      <c r="H37" s="17">
        <v>56</v>
      </c>
      <c r="I37" s="17">
        <v>0</v>
      </c>
      <c r="J37" s="16" t="s">
        <v>136</v>
      </c>
      <c r="K37" s="16" t="s">
        <v>295</v>
      </c>
      <c r="L37" s="18" t="s">
        <v>339</v>
      </c>
      <c r="M37" s="18" t="s">
        <v>338</v>
      </c>
      <c r="O37" s="11">
        <v>1016000</v>
      </c>
      <c r="P37" s="9" t="s">
        <v>61</v>
      </c>
      <c r="Q37" s="6">
        <v>1000</v>
      </c>
      <c r="R37" s="6">
        <v>1000</v>
      </c>
      <c r="S37" s="6">
        <v>1500</v>
      </c>
      <c r="T37" s="6">
        <v>2000</v>
      </c>
      <c r="U37" s="6">
        <v>5500</v>
      </c>
    </row>
    <row r="38" spans="1:21">
      <c r="A38" s="16">
        <v>0</v>
      </c>
      <c r="B38" s="16">
        <v>401</v>
      </c>
      <c r="C38" s="16">
        <v>40100</v>
      </c>
      <c r="D38" s="17">
        <v>4</v>
      </c>
      <c r="E38" s="17">
        <v>121</v>
      </c>
      <c r="F38" s="17">
        <v>2</v>
      </c>
      <c r="G38" s="17">
        <v>2</v>
      </c>
      <c r="H38" s="17">
        <v>57</v>
      </c>
      <c r="I38" s="17">
        <v>0</v>
      </c>
      <c r="J38" s="16" t="s">
        <v>137</v>
      </c>
      <c r="K38" s="16" t="s">
        <v>295</v>
      </c>
      <c r="L38" s="18" t="s">
        <v>340</v>
      </c>
      <c r="M38" s="18" t="s">
        <v>338</v>
      </c>
      <c r="O38" s="11">
        <v>1017000</v>
      </c>
      <c r="P38" s="9" t="s">
        <v>62</v>
      </c>
      <c r="Q38" s="6">
        <v>1</v>
      </c>
      <c r="R38" s="6">
        <v>1</v>
      </c>
      <c r="S38" s="6">
        <v>1</v>
      </c>
      <c r="T38" s="6">
        <v>1001</v>
      </c>
      <c r="U38" s="6">
        <v>1004</v>
      </c>
    </row>
    <row r="39" spans="1:21">
      <c r="A39" s="16">
        <v>0</v>
      </c>
      <c r="B39" s="16">
        <v>401</v>
      </c>
      <c r="C39" s="16">
        <v>40100</v>
      </c>
      <c r="D39" s="17">
        <v>4</v>
      </c>
      <c r="E39" s="17">
        <v>122</v>
      </c>
      <c r="F39" s="17">
        <v>2</v>
      </c>
      <c r="G39" s="17">
        <v>2</v>
      </c>
      <c r="H39" s="17">
        <v>7</v>
      </c>
      <c r="I39" s="17">
        <v>0</v>
      </c>
      <c r="J39" s="16" t="s">
        <v>91</v>
      </c>
      <c r="K39" s="16" t="s">
        <v>295</v>
      </c>
      <c r="L39" s="18" t="s">
        <v>341</v>
      </c>
      <c r="M39" s="18" t="s">
        <v>297</v>
      </c>
      <c r="O39" s="11">
        <v>1018000</v>
      </c>
      <c r="P39" s="9" t="s">
        <v>63</v>
      </c>
      <c r="Q39" s="6">
        <v>1</v>
      </c>
      <c r="R39" s="6">
        <v>1</v>
      </c>
      <c r="S39" s="6">
        <v>1</v>
      </c>
      <c r="T39" s="6">
        <v>1001</v>
      </c>
      <c r="U39" s="6">
        <v>1004</v>
      </c>
    </row>
    <row r="40" spans="1:21">
      <c r="A40" s="16">
        <v>0</v>
      </c>
      <c r="B40" s="16">
        <v>401</v>
      </c>
      <c r="C40" s="16">
        <v>40100</v>
      </c>
      <c r="D40" s="17">
        <v>4</v>
      </c>
      <c r="E40" s="17">
        <v>122</v>
      </c>
      <c r="F40" s="17">
        <v>2</v>
      </c>
      <c r="G40" s="17">
        <v>2</v>
      </c>
      <c r="H40" s="17">
        <v>250</v>
      </c>
      <c r="I40" s="17">
        <v>0</v>
      </c>
      <c r="J40" s="16" t="s">
        <v>276</v>
      </c>
      <c r="K40" s="16" t="s">
        <v>295</v>
      </c>
      <c r="L40" s="18" t="s">
        <v>301</v>
      </c>
      <c r="M40" s="18" t="s">
        <v>297</v>
      </c>
      <c r="O40" s="11">
        <v>1019000</v>
      </c>
      <c r="P40" s="9" t="s">
        <v>64</v>
      </c>
      <c r="Q40" s="6">
        <v>26000</v>
      </c>
      <c r="R40" s="6">
        <v>19000</v>
      </c>
      <c r="S40" s="6">
        <v>17000</v>
      </c>
      <c r="T40" s="6">
        <v>20000</v>
      </c>
      <c r="U40" s="6">
        <v>82000</v>
      </c>
    </row>
    <row r="41" spans="1:21">
      <c r="A41" s="16">
        <v>0</v>
      </c>
      <c r="B41" s="16">
        <v>401</v>
      </c>
      <c r="C41" s="16">
        <v>40100</v>
      </c>
      <c r="D41" s="17">
        <v>4</v>
      </c>
      <c r="E41" s="17">
        <v>128</v>
      </c>
      <c r="F41" s="17">
        <v>2</v>
      </c>
      <c r="G41" s="17">
        <v>2</v>
      </c>
      <c r="H41" s="17">
        <v>58</v>
      </c>
      <c r="I41" s="17">
        <v>0</v>
      </c>
      <c r="J41" s="16" t="s">
        <v>86</v>
      </c>
      <c r="K41" s="16" t="s">
        <v>295</v>
      </c>
      <c r="L41" s="18" t="s">
        <v>342</v>
      </c>
      <c r="M41" s="18" t="s">
        <v>303</v>
      </c>
      <c r="O41" s="11">
        <v>1020000</v>
      </c>
      <c r="P41" s="9" t="s">
        <v>65</v>
      </c>
      <c r="Q41" s="6">
        <v>3000</v>
      </c>
      <c r="R41" s="6">
        <v>4000</v>
      </c>
      <c r="S41" s="6">
        <v>4000</v>
      </c>
      <c r="T41" s="6">
        <v>7000</v>
      </c>
      <c r="U41" s="6">
        <v>18000</v>
      </c>
    </row>
    <row r="42" spans="1:21">
      <c r="A42" s="16">
        <v>0</v>
      </c>
      <c r="B42" s="16">
        <v>401</v>
      </c>
      <c r="C42" s="16">
        <v>40100</v>
      </c>
      <c r="D42" s="17">
        <v>4</v>
      </c>
      <c r="E42" s="17">
        <v>271</v>
      </c>
      <c r="F42" s="17">
        <v>2</v>
      </c>
      <c r="G42" s="17">
        <v>2</v>
      </c>
      <c r="H42" s="17">
        <v>7</v>
      </c>
      <c r="I42" s="17">
        <v>0</v>
      </c>
      <c r="J42" s="16" t="s">
        <v>91</v>
      </c>
      <c r="K42" s="16" t="s">
        <v>295</v>
      </c>
      <c r="L42" s="18" t="s">
        <v>341</v>
      </c>
      <c r="M42" s="18" t="s">
        <v>304</v>
      </c>
      <c r="O42" s="11">
        <v>1021000</v>
      </c>
      <c r="P42" s="9" t="s">
        <v>66</v>
      </c>
      <c r="Q42" s="6">
        <v>1000</v>
      </c>
      <c r="R42" s="6">
        <v>4500</v>
      </c>
      <c r="S42" s="6">
        <v>6000</v>
      </c>
      <c r="T42" s="6">
        <v>10000</v>
      </c>
      <c r="U42" s="6">
        <v>21500</v>
      </c>
    </row>
    <row r="43" spans="1:21">
      <c r="A43" s="16">
        <v>0</v>
      </c>
      <c r="B43" s="16">
        <v>401</v>
      </c>
      <c r="C43" s="16">
        <v>40100</v>
      </c>
      <c r="D43" s="17">
        <v>4</v>
      </c>
      <c r="E43" s="17">
        <v>331</v>
      </c>
      <c r="F43" s="17">
        <v>2</v>
      </c>
      <c r="G43" s="17">
        <v>2</v>
      </c>
      <c r="H43" s="17">
        <v>7</v>
      </c>
      <c r="I43" s="17">
        <v>0</v>
      </c>
      <c r="J43" s="16" t="s">
        <v>91</v>
      </c>
      <c r="K43" s="16" t="s">
        <v>295</v>
      </c>
      <c r="L43" s="18" t="s">
        <v>341</v>
      </c>
      <c r="M43" s="18" t="s">
        <v>305</v>
      </c>
      <c r="O43" s="11">
        <v>1022000</v>
      </c>
      <c r="P43" s="9" t="s">
        <v>67</v>
      </c>
      <c r="Q43" s="6">
        <v>1</v>
      </c>
      <c r="R43" s="6">
        <v>1</v>
      </c>
      <c r="S43" s="6">
        <v>1</v>
      </c>
      <c r="T43" s="6">
        <v>1</v>
      </c>
      <c r="U43" s="6">
        <v>4</v>
      </c>
    </row>
    <row r="44" spans="1:21">
      <c r="A44" s="16">
        <v>0</v>
      </c>
      <c r="B44" s="16">
        <v>401</v>
      </c>
      <c r="C44" s="16">
        <v>40100</v>
      </c>
      <c r="D44" s="17">
        <v>4</v>
      </c>
      <c r="E44" s="17">
        <v>121</v>
      </c>
      <c r="F44" s="17">
        <v>100</v>
      </c>
      <c r="G44" s="17">
        <v>2</v>
      </c>
      <c r="H44" s="17">
        <v>59</v>
      </c>
      <c r="I44" s="17">
        <v>0</v>
      </c>
      <c r="J44" s="16" t="s">
        <v>138</v>
      </c>
      <c r="K44" s="16" t="s">
        <v>295</v>
      </c>
      <c r="L44" s="18" t="s">
        <v>343</v>
      </c>
      <c r="M44" s="18" t="s">
        <v>344</v>
      </c>
      <c r="O44" s="11">
        <v>1023000</v>
      </c>
      <c r="P44" s="9" t="s">
        <v>68</v>
      </c>
      <c r="Q44" s="6">
        <v>600000</v>
      </c>
      <c r="R44" s="6">
        <v>380000</v>
      </c>
      <c r="S44" s="6">
        <v>380000</v>
      </c>
      <c r="T44" s="6">
        <v>0</v>
      </c>
      <c r="U44" s="6">
        <v>1360000</v>
      </c>
    </row>
    <row r="45" spans="1:21">
      <c r="A45" s="16">
        <v>0</v>
      </c>
      <c r="B45" s="16">
        <v>402</v>
      </c>
      <c r="C45" s="16">
        <v>40200</v>
      </c>
      <c r="D45" s="17">
        <v>18</v>
      </c>
      <c r="E45" s="17">
        <v>542</v>
      </c>
      <c r="F45" s="17">
        <v>2</v>
      </c>
      <c r="G45" s="17">
        <v>2</v>
      </c>
      <c r="H45" s="17">
        <v>60</v>
      </c>
      <c r="I45" s="17">
        <v>0</v>
      </c>
      <c r="J45" s="16" t="s">
        <v>139</v>
      </c>
      <c r="K45" s="16" t="s">
        <v>295</v>
      </c>
      <c r="L45" s="18" t="s">
        <v>345</v>
      </c>
      <c r="M45" s="18" t="s">
        <v>346</v>
      </c>
      <c r="O45" s="11">
        <v>1024000</v>
      </c>
      <c r="P45" s="9" t="s">
        <v>69</v>
      </c>
      <c r="Q45" s="6">
        <v>1</v>
      </c>
      <c r="R45" s="6">
        <v>1</v>
      </c>
      <c r="S45" s="6">
        <v>1</v>
      </c>
      <c r="T45" s="6">
        <v>1</v>
      </c>
      <c r="U45" s="6">
        <v>4</v>
      </c>
    </row>
    <row r="46" spans="1:21">
      <c r="A46" s="16">
        <v>0</v>
      </c>
      <c r="B46" s="16">
        <v>402</v>
      </c>
      <c r="C46" s="16">
        <v>40200</v>
      </c>
      <c r="D46" s="17">
        <v>18</v>
      </c>
      <c r="E46" s="17">
        <v>541</v>
      </c>
      <c r="F46" s="17">
        <v>107</v>
      </c>
      <c r="G46" s="17">
        <v>2</v>
      </c>
      <c r="H46" s="17">
        <v>64</v>
      </c>
      <c r="I46" s="17">
        <v>0</v>
      </c>
      <c r="J46" s="16" t="s">
        <v>143</v>
      </c>
      <c r="K46" s="16" t="s">
        <v>295</v>
      </c>
      <c r="L46" s="18" t="s">
        <v>347</v>
      </c>
      <c r="M46" s="18" t="s">
        <v>348</v>
      </c>
      <c r="O46" s="11">
        <v>1025000</v>
      </c>
      <c r="P46" s="9" t="s">
        <v>70</v>
      </c>
      <c r="Q46" s="6">
        <v>5001</v>
      </c>
      <c r="R46" s="6">
        <v>7501</v>
      </c>
      <c r="S46" s="6">
        <v>7501</v>
      </c>
      <c r="T46" s="6">
        <v>15001</v>
      </c>
      <c r="U46" s="6">
        <v>35004</v>
      </c>
    </row>
    <row r="47" spans="1:21">
      <c r="A47" s="16">
        <v>0</v>
      </c>
      <c r="B47" s="16">
        <v>402</v>
      </c>
      <c r="C47" s="16">
        <v>40200</v>
      </c>
      <c r="D47" s="17">
        <v>18</v>
      </c>
      <c r="E47" s="17">
        <v>542</v>
      </c>
      <c r="F47" s="17">
        <v>107</v>
      </c>
      <c r="G47" s="17">
        <v>2</v>
      </c>
      <c r="H47" s="17">
        <v>61</v>
      </c>
      <c r="I47" s="17">
        <v>0</v>
      </c>
      <c r="J47" s="16" t="s">
        <v>140</v>
      </c>
      <c r="K47" s="16" t="s">
        <v>295</v>
      </c>
      <c r="L47" s="18" t="s">
        <v>349</v>
      </c>
      <c r="M47" s="18" t="s">
        <v>350</v>
      </c>
      <c r="O47" s="11">
        <v>1026000</v>
      </c>
      <c r="P47" s="9" t="s">
        <v>71</v>
      </c>
      <c r="Q47" s="6">
        <v>10000</v>
      </c>
      <c r="R47" s="6">
        <v>10000</v>
      </c>
      <c r="S47" s="6">
        <v>10000</v>
      </c>
      <c r="T47" s="6">
        <v>55154</v>
      </c>
      <c r="U47" s="6">
        <v>85154</v>
      </c>
    </row>
    <row r="48" spans="1:21">
      <c r="A48" s="16">
        <v>0</v>
      </c>
      <c r="B48" s="16">
        <v>402</v>
      </c>
      <c r="C48" s="16">
        <v>40200</v>
      </c>
      <c r="D48" s="17">
        <v>18</v>
      </c>
      <c r="E48" s="17">
        <v>542</v>
      </c>
      <c r="F48" s="17">
        <v>107</v>
      </c>
      <c r="G48" s="17">
        <v>2</v>
      </c>
      <c r="H48" s="17">
        <v>62</v>
      </c>
      <c r="I48" s="17">
        <v>0</v>
      </c>
      <c r="J48" s="16" t="s">
        <v>141</v>
      </c>
      <c r="K48" s="16" t="s">
        <v>295</v>
      </c>
      <c r="L48" s="18" t="s">
        <v>351</v>
      </c>
      <c r="M48" s="18" t="s">
        <v>350</v>
      </c>
      <c r="O48" s="11">
        <v>1027000</v>
      </c>
      <c r="P48" s="9" t="s">
        <v>72</v>
      </c>
      <c r="Q48" s="6">
        <v>310756.24</v>
      </c>
      <c r="R48" s="6">
        <v>356590.5</v>
      </c>
      <c r="S48" s="6">
        <v>370880</v>
      </c>
      <c r="T48" s="6">
        <v>435558.75</v>
      </c>
      <c r="U48" s="6">
        <v>1473785.49</v>
      </c>
    </row>
    <row r="49" spans="1:21">
      <c r="A49" s="16">
        <v>0</v>
      </c>
      <c r="B49" s="16">
        <v>402</v>
      </c>
      <c r="C49" s="16">
        <v>40200</v>
      </c>
      <c r="D49" s="17">
        <v>18</v>
      </c>
      <c r="E49" s="17">
        <v>542</v>
      </c>
      <c r="F49" s="17">
        <v>107</v>
      </c>
      <c r="G49" s="17">
        <v>2</v>
      </c>
      <c r="H49" s="17">
        <v>63</v>
      </c>
      <c r="I49" s="17">
        <v>0</v>
      </c>
      <c r="J49" s="16" t="s">
        <v>142</v>
      </c>
      <c r="K49" s="16" t="s">
        <v>295</v>
      </c>
      <c r="L49" s="18" t="s">
        <v>352</v>
      </c>
      <c r="M49" s="18" t="s">
        <v>350</v>
      </c>
      <c r="O49" s="11">
        <v>1028000</v>
      </c>
      <c r="P49" s="9" t="s">
        <v>73</v>
      </c>
      <c r="Q49" s="6">
        <v>1</v>
      </c>
      <c r="R49" s="6">
        <v>1</v>
      </c>
      <c r="S49" s="6">
        <v>1</v>
      </c>
      <c r="T49" s="6">
        <v>1</v>
      </c>
      <c r="U49" s="6">
        <v>4</v>
      </c>
    </row>
    <row r="50" spans="1:21">
      <c r="A50" s="16">
        <v>0</v>
      </c>
      <c r="B50" s="16">
        <v>501</v>
      </c>
      <c r="C50" s="16">
        <v>50100</v>
      </c>
      <c r="D50" s="17">
        <v>4</v>
      </c>
      <c r="E50" s="17">
        <v>122</v>
      </c>
      <c r="F50" s="17">
        <v>2</v>
      </c>
      <c r="G50" s="17">
        <v>1</v>
      </c>
      <c r="H50" s="17">
        <v>3</v>
      </c>
      <c r="I50" s="17">
        <v>0</v>
      </c>
      <c r="J50" s="16" t="s">
        <v>52</v>
      </c>
      <c r="K50" s="16" t="s">
        <v>295</v>
      </c>
      <c r="L50" s="18" t="s">
        <v>353</v>
      </c>
      <c r="M50" s="18" t="s">
        <v>297</v>
      </c>
      <c r="O50" s="11">
        <v>1029000</v>
      </c>
      <c r="P50" s="9" t="s">
        <v>52</v>
      </c>
      <c r="Q50" s="6">
        <v>200000</v>
      </c>
      <c r="R50" s="6">
        <v>250000</v>
      </c>
      <c r="S50" s="6">
        <v>255000</v>
      </c>
      <c r="T50" s="6">
        <v>260000</v>
      </c>
      <c r="U50" s="6">
        <v>965000</v>
      </c>
    </row>
    <row r="51" spans="1:21">
      <c r="A51" s="16">
        <v>0</v>
      </c>
      <c r="B51" s="16">
        <v>501</v>
      </c>
      <c r="C51" s="16">
        <v>50100</v>
      </c>
      <c r="D51" s="17">
        <v>4</v>
      </c>
      <c r="E51" s="17">
        <v>122</v>
      </c>
      <c r="F51" s="17">
        <v>2</v>
      </c>
      <c r="G51" s="17">
        <v>1</v>
      </c>
      <c r="H51" s="17">
        <v>5</v>
      </c>
      <c r="I51" s="17">
        <v>0</v>
      </c>
      <c r="J51" s="16" t="s">
        <v>54</v>
      </c>
      <c r="K51" s="16" t="s">
        <v>295</v>
      </c>
      <c r="L51" s="18" t="s">
        <v>354</v>
      </c>
      <c r="M51" s="18" t="s">
        <v>297</v>
      </c>
      <c r="O51" s="11">
        <v>1030000</v>
      </c>
      <c r="P51" s="9" t="s">
        <v>74</v>
      </c>
      <c r="Q51" s="6">
        <v>220</v>
      </c>
      <c r="R51" s="6">
        <v>220</v>
      </c>
      <c r="S51" s="6">
        <v>0</v>
      </c>
      <c r="T51" s="6">
        <v>0</v>
      </c>
      <c r="U51" s="6">
        <v>440</v>
      </c>
    </row>
    <row r="52" spans="1:21">
      <c r="A52" s="16">
        <v>0</v>
      </c>
      <c r="B52" s="16">
        <v>501</v>
      </c>
      <c r="C52" s="16">
        <v>50100</v>
      </c>
      <c r="D52" s="17">
        <v>4</v>
      </c>
      <c r="E52" s="17">
        <v>122</v>
      </c>
      <c r="F52" s="17">
        <v>2</v>
      </c>
      <c r="G52" s="17">
        <v>2</v>
      </c>
      <c r="H52" s="17">
        <v>8</v>
      </c>
      <c r="I52" s="17">
        <v>0</v>
      </c>
      <c r="J52" s="16" t="s">
        <v>92</v>
      </c>
      <c r="K52" s="16" t="s">
        <v>295</v>
      </c>
      <c r="L52" s="18" t="s">
        <v>355</v>
      </c>
      <c r="M52" s="18" t="s">
        <v>297</v>
      </c>
      <c r="O52" s="11">
        <v>1031000</v>
      </c>
      <c r="P52" s="9" t="s">
        <v>75</v>
      </c>
      <c r="Q52" s="6">
        <v>4000</v>
      </c>
      <c r="R52" s="6">
        <v>4000</v>
      </c>
      <c r="S52" s="6">
        <v>4000</v>
      </c>
      <c r="T52" s="6">
        <v>4000</v>
      </c>
      <c r="U52" s="6">
        <v>16000</v>
      </c>
    </row>
    <row r="53" spans="1:21">
      <c r="A53" s="16">
        <v>0</v>
      </c>
      <c r="B53" s="16">
        <v>501</v>
      </c>
      <c r="C53" s="16">
        <v>50100</v>
      </c>
      <c r="D53" s="17">
        <v>4</v>
      </c>
      <c r="E53" s="17">
        <v>122</v>
      </c>
      <c r="F53" s="17">
        <v>2</v>
      </c>
      <c r="G53" s="17">
        <v>2</v>
      </c>
      <c r="H53" s="17">
        <v>65</v>
      </c>
      <c r="I53" s="17">
        <v>0</v>
      </c>
      <c r="J53" s="16" t="s">
        <v>136</v>
      </c>
      <c r="K53" s="16" t="s">
        <v>295</v>
      </c>
      <c r="L53" s="18" t="s">
        <v>356</v>
      </c>
      <c r="M53" s="18" t="s">
        <v>297</v>
      </c>
      <c r="O53" s="11">
        <v>1032000</v>
      </c>
      <c r="P53" s="9" t="s">
        <v>76</v>
      </c>
      <c r="Q53" s="6">
        <v>19976</v>
      </c>
      <c r="R53" s="6">
        <v>19976</v>
      </c>
      <c r="S53" s="6">
        <v>19976</v>
      </c>
      <c r="T53" s="6">
        <v>19976</v>
      </c>
      <c r="U53" s="6">
        <v>79904</v>
      </c>
    </row>
    <row r="54" spans="1:21">
      <c r="A54" s="16">
        <v>0</v>
      </c>
      <c r="B54" s="16">
        <v>501</v>
      </c>
      <c r="C54" s="16">
        <v>50100</v>
      </c>
      <c r="D54" s="17">
        <v>4</v>
      </c>
      <c r="E54" s="17">
        <v>122</v>
      </c>
      <c r="F54" s="17">
        <v>2</v>
      </c>
      <c r="G54" s="17">
        <v>2</v>
      </c>
      <c r="H54" s="17">
        <v>66</v>
      </c>
      <c r="I54" s="17">
        <v>0</v>
      </c>
      <c r="J54" s="16" t="s">
        <v>144</v>
      </c>
      <c r="K54" s="16" t="s">
        <v>295</v>
      </c>
      <c r="L54" s="18" t="s">
        <v>357</v>
      </c>
      <c r="M54" s="18" t="s">
        <v>297</v>
      </c>
      <c r="O54" s="11">
        <v>1033000</v>
      </c>
      <c r="P54" s="9" t="s">
        <v>77</v>
      </c>
      <c r="Q54" s="6">
        <v>10</v>
      </c>
      <c r="R54" s="6">
        <v>10</v>
      </c>
      <c r="S54" s="6">
        <v>10</v>
      </c>
      <c r="T54" s="6">
        <v>10</v>
      </c>
      <c r="U54" s="6">
        <v>40</v>
      </c>
    </row>
    <row r="55" spans="1:21">
      <c r="A55" s="16">
        <v>0</v>
      </c>
      <c r="B55" s="16">
        <v>501</v>
      </c>
      <c r="C55" s="16">
        <v>50100</v>
      </c>
      <c r="D55" s="17">
        <v>4</v>
      </c>
      <c r="E55" s="17">
        <v>122</v>
      </c>
      <c r="F55" s="17">
        <v>2</v>
      </c>
      <c r="G55" s="17">
        <v>2</v>
      </c>
      <c r="H55" s="17">
        <v>67</v>
      </c>
      <c r="I55" s="17">
        <v>0</v>
      </c>
      <c r="J55" s="16" t="s">
        <v>145</v>
      </c>
      <c r="K55" s="16" t="s">
        <v>295</v>
      </c>
      <c r="L55" s="18" t="s">
        <v>358</v>
      </c>
      <c r="M55" s="18" t="s">
        <v>297</v>
      </c>
      <c r="O55" s="11">
        <v>1034000</v>
      </c>
      <c r="P55" s="9" t="s">
        <v>78</v>
      </c>
      <c r="Q55" s="6">
        <v>307286.84000000003</v>
      </c>
      <c r="R55" s="6">
        <v>214754.79</v>
      </c>
      <c r="S55" s="6">
        <v>124764.79</v>
      </c>
      <c r="T55" s="6">
        <v>115329.31</v>
      </c>
      <c r="U55" s="6">
        <v>762135.73</v>
      </c>
    </row>
    <row r="56" spans="1:21">
      <c r="A56" s="16">
        <v>0</v>
      </c>
      <c r="B56" s="16">
        <v>501</v>
      </c>
      <c r="C56" s="16">
        <v>50100</v>
      </c>
      <c r="D56" s="17">
        <v>4</v>
      </c>
      <c r="E56" s="17">
        <v>122</v>
      </c>
      <c r="F56" s="17">
        <v>2</v>
      </c>
      <c r="G56" s="17">
        <v>2</v>
      </c>
      <c r="H56" s="17">
        <v>68</v>
      </c>
      <c r="I56" s="17">
        <v>0</v>
      </c>
      <c r="J56" s="16" t="s">
        <v>146</v>
      </c>
      <c r="K56" s="16" t="s">
        <v>295</v>
      </c>
      <c r="L56" s="18" t="s">
        <v>359</v>
      </c>
      <c r="M56" s="18" t="s">
        <v>297</v>
      </c>
      <c r="O56" s="11">
        <v>1035000</v>
      </c>
      <c r="P56" s="9" t="s">
        <v>79</v>
      </c>
      <c r="Q56" s="6">
        <v>12480</v>
      </c>
      <c r="R56" s="6">
        <v>12480</v>
      </c>
      <c r="S56" s="6">
        <v>12480</v>
      </c>
      <c r="T56" s="6">
        <v>12480</v>
      </c>
      <c r="U56" s="6">
        <v>49920</v>
      </c>
    </row>
    <row r="57" spans="1:21">
      <c r="A57" s="16">
        <v>0</v>
      </c>
      <c r="B57" s="16">
        <v>501</v>
      </c>
      <c r="C57" s="16">
        <v>50100</v>
      </c>
      <c r="D57" s="17">
        <v>4</v>
      </c>
      <c r="E57" s="17">
        <v>122</v>
      </c>
      <c r="F57" s="17">
        <v>2</v>
      </c>
      <c r="G57" s="17">
        <v>2</v>
      </c>
      <c r="H57" s="17">
        <v>69</v>
      </c>
      <c r="I57" s="17">
        <v>0</v>
      </c>
      <c r="J57" s="16" t="s">
        <v>147</v>
      </c>
      <c r="K57" s="16" t="s">
        <v>295</v>
      </c>
      <c r="L57" s="18" t="s">
        <v>360</v>
      </c>
      <c r="M57" s="18" t="s">
        <v>297</v>
      </c>
      <c r="O57" s="11">
        <v>1060000</v>
      </c>
      <c r="P57" s="9" t="s">
        <v>80</v>
      </c>
      <c r="Q57" s="6">
        <v>153400</v>
      </c>
      <c r="R57" s="6">
        <v>215900</v>
      </c>
      <c r="S57" s="6">
        <v>249500.88</v>
      </c>
      <c r="T57" s="6">
        <v>300790.3</v>
      </c>
      <c r="U57" s="6">
        <v>919591.18</v>
      </c>
    </row>
    <row r="58" spans="1:21">
      <c r="A58" s="16">
        <v>0</v>
      </c>
      <c r="B58" s="16">
        <v>501</v>
      </c>
      <c r="C58" s="16">
        <v>50100</v>
      </c>
      <c r="D58" s="17">
        <v>4</v>
      </c>
      <c r="E58" s="17">
        <v>122</v>
      </c>
      <c r="F58" s="17">
        <v>2</v>
      </c>
      <c r="G58" s="17">
        <v>2</v>
      </c>
      <c r="H58" s="17">
        <v>73</v>
      </c>
      <c r="I58" s="17">
        <v>0</v>
      </c>
      <c r="J58" s="16" t="s">
        <v>150</v>
      </c>
      <c r="K58" s="16" t="s">
        <v>295</v>
      </c>
      <c r="L58" s="18" t="s">
        <v>361</v>
      </c>
      <c r="M58" s="18" t="s">
        <v>297</v>
      </c>
      <c r="O58" s="11">
        <v>1061000</v>
      </c>
      <c r="P58" s="9" t="s">
        <v>81</v>
      </c>
      <c r="Q58" s="6">
        <v>1</v>
      </c>
      <c r="R58" s="6">
        <v>1</v>
      </c>
      <c r="S58" s="6">
        <v>1</v>
      </c>
      <c r="T58" s="6">
        <v>1</v>
      </c>
      <c r="U58" s="6">
        <v>4</v>
      </c>
    </row>
    <row r="59" spans="1:21">
      <c r="A59" s="16">
        <v>0</v>
      </c>
      <c r="B59" s="16">
        <v>501</v>
      </c>
      <c r="C59" s="16">
        <v>50100</v>
      </c>
      <c r="D59" s="17">
        <v>4</v>
      </c>
      <c r="E59" s="17">
        <v>126</v>
      </c>
      <c r="F59" s="17">
        <v>2</v>
      </c>
      <c r="G59" s="17">
        <v>1</v>
      </c>
      <c r="H59" s="17">
        <v>4</v>
      </c>
      <c r="I59" s="17">
        <v>0</v>
      </c>
      <c r="J59" s="16" t="s">
        <v>53</v>
      </c>
      <c r="K59" s="16" t="s">
        <v>295</v>
      </c>
      <c r="L59" s="18" t="s">
        <v>362</v>
      </c>
      <c r="M59" s="18" t="s">
        <v>363</v>
      </c>
      <c r="O59" s="11">
        <v>1065000</v>
      </c>
      <c r="P59" s="9" t="s">
        <v>82</v>
      </c>
      <c r="Q59" s="6">
        <v>220349</v>
      </c>
      <c r="R59" s="6">
        <v>250899</v>
      </c>
      <c r="S59" s="6">
        <v>270549.77</v>
      </c>
      <c r="T59" s="6">
        <v>350000</v>
      </c>
      <c r="U59" s="6">
        <v>1091797.77</v>
      </c>
    </row>
    <row r="60" spans="1:21">
      <c r="A60" s="16">
        <v>0</v>
      </c>
      <c r="B60" s="16">
        <v>501</v>
      </c>
      <c r="C60" s="16">
        <v>50100</v>
      </c>
      <c r="D60" s="17">
        <v>4</v>
      </c>
      <c r="E60" s="17">
        <v>126</v>
      </c>
      <c r="F60" s="17">
        <v>2</v>
      </c>
      <c r="G60" s="17">
        <v>2</v>
      </c>
      <c r="H60" s="17">
        <v>72</v>
      </c>
      <c r="I60" s="17">
        <v>0</v>
      </c>
      <c r="J60" s="16" t="s">
        <v>149</v>
      </c>
      <c r="K60" s="16" t="s">
        <v>295</v>
      </c>
      <c r="L60" s="18" t="s">
        <v>364</v>
      </c>
      <c r="M60" s="18" t="s">
        <v>363</v>
      </c>
      <c r="O60" s="11">
        <v>1066000</v>
      </c>
      <c r="P60" s="9" t="s">
        <v>83</v>
      </c>
      <c r="Q60" s="6">
        <v>1500</v>
      </c>
      <c r="R60" s="6">
        <v>1500</v>
      </c>
      <c r="S60" s="6">
        <v>2000</v>
      </c>
      <c r="T60" s="6">
        <v>2000</v>
      </c>
      <c r="U60" s="6">
        <v>7000</v>
      </c>
    </row>
    <row r="61" spans="1:21">
      <c r="A61" s="16">
        <v>0</v>
      </c>
      <c r="B61" s="16">
        <v>501</v>
      </c>
      <c r="C61" s="16">
        <v>50100</v>
      </c>
      <c r="D61" s="17">
        <v>4</v>
      </c>
      <c r="E61" s="17">
        <v>128</v>
      </c>
      <c r="F61" s="17">
        <v>2</v>
      </c>
      <c r="G61" s="17">
        <v>2</v>
      </c>
      <c r="H61" s="17">
        <v>70</v>
      </c>
      <c r="I61" s="17">
        <v>0</v>
      </c>
      <c r="J61" s="16" t="s">
        <v>86</v>
      </c>
      <c r="K61" s="16" t="s">
        <v>295</v>
      </c>
      <c r="L61" s="18" t="s">
        <v>365</v>
      </c>
      <c r="M61" s="18" t="s">
        <v>303</v>
      </c>
      <c r="O61" s="11">
        <v>1067000</v>
      </c>
      <c r="P61" s="9" t="s">
        <v>84</v>
      </c>
      <c r="Q61" s="6">
        <v>0</v>
      </c>
      <c r="R61" s="6">
        <v>30000</v>
      </c>
      <c r="S61" s="6">
        <v>50000</v>
      </c>
      <c r="T61" s="6">
        <v>0</v>
      </c>
      <c r="U61" s="6">
        <v>80000</v>
      </c>
    </row>
    <row r="62" spans="1:21">
      <c r="A62" s="16">
        <v>0</v>
      </c>
      <c r="B62" s="16">
        <v>501</v>
      </c>
      <c r="C62" s="16">
        <v>50100</v>
      </c>
      <c r="D62" s="17">
        <v>4</v>
      </c>
      <c r="E62" s="17">
        <v>128</v>
      </c>
      <c r="F62" s="17">
        <v>2</v>
      </c>
      <c r="G62" s="17">
        <v>2</v>
      </c>
      <c r="H62" s="17">
        <v>71</v>
      </c>
      <c r="I62" s="17">
        <v>0</v>
      </c>
      <c r="J62" s="16" t="s">
        <v>148</v>
      </c>
      <c r="K62" s="16" t="s">
        <v>295</v>
      </c>
      <c r="L62" s="18" t="s">
        <v>366</v>
      </c>
      <c r="M62" s="18" t="s">
        <v>303</v>
      </c>
      <c r="O62" s="11">
        <v>2001000</v>
      </c>
      <c r="P62" s="9" t="s">
        <v>85</v>
      </c>
      <c r="Q62" s="6">
        <v>460650</v>
      </c>
      <c r="R62" s="6">
        <v>459670.81</v>
      </c>
      <c r="S62" s="6">
        <v>453556.44</v>
      </c>
      <c r="T62" s="6">
        <v>445530.93</v>
      </c>
      <c r="U62" s="6">
        <v>1819408.18</v>
      </c>
    </row>
    <row r="63" spans="1:21">
      <c r="A63" s="16">
        <v>0</v>
      </c>
      <c r="B63" s="16">
        <v>501</v>
      </c>
      <c r="C63" s="16">
        <v>50100</v>
      </c>
      <c r="D63" s="17">
        <v>4</v>
      </c>
      <c r="E63" s="17">
        <v>271</v>
      </c>
      <c r="F63" s="17">
        <v>2</v>
      </c>
      <c r="G63" s="17">
        <v>2</v>
      </c>
      <c r="H63" s="17">
        <v>8</v>
      </c>
      <c r="I63" s="17">
        <v>0</v>
      </c>
      <c r="J63" s="16" t="s">
        <v>92</v>
      </c>
      <c r="K63" s="16" t="s">
        <v>295</v>
      </c>
      <c r="L63" s="18" t="s">
        <v>355</v>
      </c>
      <c r="M63" s="18" t="s">
        <v>304</v>
      </c>
      <c r="O63" s="11">
        <v>2002000</v>
      </c>
      <c r="P63" s="9" t="s">
        <v>86</v>
      </c>
      <c r="Q63" s="6">
        <v>42931</v>
      </c>
      <c r="R63" s="6">
        <v>52916.88</v>
      </c>
      <c r="S63" s="6">
        <v>66401.259999999995</v>
      </c>
      <c r="T63" s="6">
        <v>83903.81</v>
      </c>
      <c r="U63" s="6">
        <v>246152.95</v>
      </c>
    </row>
    <row r="64" spans="1:21">
      <c r="A64" s="16">
        <v>0</v>
      </c>
      <c r="B64" s="16">
        <v>501</v>
      </c>
      <c r="C64" s="16">
        <v>50100</v>
      </c>
      <c r="D64" s="17">
        <v>4</v>
      </c>
      <c r="E64" s="17">
        <v>331</v>
      </c>
      <c r="F64" s="17">
        <v>2</v>
      </c>
      <c r="G64" s="17">
        <v>2</v>
      </c>
      <c r="H64" s="17">
        <v>8</v>
      </c>
      <c r="I64" s="17">
        <v>0</v>
      </c>
      <c r="J64" s="16" t="s">
        <v>92</v>
      </c>
      <c r="K64" s="16" t="s">
        <v>295</v>
      </c>
      <c r="L64" s="18" t="s">
        <v>355</v>
      </c>
      <c r="M64" s="18" t="s">
        <v>305</v>
      </c>
      <c r="O64" s="11">
        <v>2003000</v>
      </c>
      <c r="P64" s="9" t="s">
        <v>87</v>
      </c>
      <c r="Q64" s="6">
        <v>15562.5</v>
      </c>
      <c r="R64" s="6">
        <v>16146.09</v>
      </c>
      <c r="S64" s="6">
        <v>16751.57</v>
      </c>
      <c r="T64" s="6">
        <v>17379.759999999998</v>
      </c>
      <c r="U64" s="6">
        <v>65839.92</v>
      </c>
    </row>
    <row r="65" spans="1:21">
      <c r="A65" s="16">
        <v>0</v>
      </c>
      <c r="B65" s="16">
        <v>501</v>
      </c>
      <c r="C65" s="16">
        <v>50100</v>
      </c>
      <c r="D65" s="17">
        <v>28</v>
      </c>
      <c r="E65" s="17">
        <v>846</v>
      </c>
      <c r="F65" s="17">
        <v>0</v>
      </c>
      <c r="G65" s="17">
        <v>0</v>
      </c>
      <c r="H65" s="17">
        <v>3</v>
      </c>
      <c r="I65" s="17">
        <v>0</v>
      </c>
      <c r="J65" s="16" t="s">
        <v>8</v>
      </c>
      <c r="K65" s="16" t="s">
        <v>295</v>
      </c>
      <c r="L65" s="18" t="s">
        <v>367</v>
      </c>
      <c r="M65" s="18" t="s">
        <v>368</v>
      </c>
      <c r="O65" s="11">
        <v>2004000</v>
      </c>
      <c r="P65" s="9" t="s">
        <v>88</v>
      </c>
      <c r="Q65" s="6">
        <v>3822150</v>
      </c>
      <c r="R65" s="6">
        <v>3965480.63</v>
      </c>
      <c r="S65" s="6">
        <v>4114186.15</v>
      </c>
      <c r="T65" s="6">
        <v>4268468.13</v>
      </c>
      <c r="U65" s="6">
        <v>16170284.91</v>
      </c>
    </row>
    <row r="66" spans="1:21">
      <c r="A66" s="16">
        <v>0</v>
      </c>
      <c r="B66" s="16">
        <v>601</v>
      </c>
      <c r="C66" s="16">
        <v>60100</v>
      </c>
      <c r="D66" s="17">
        <v>4</v>
      </c>
      <c r="E66" s="17">
        <v>122</v>
      </c>
      <c r="F66" s="17">
        <v>2</v>
      </c>
      <c r="G66" s="17">
        <v>2</v>
      </c>
      <c r="H66" s="17">
        <v>9</v>
      </c>
      <c r="I66" s="17">
        <v>0</v>
      </c>
      <c r="J66" s="16" t="s">
        <v>93</v>
      </c>
      <c r="K66" s="16" t="s">
        <v>295</v>
      </c>
      <c r="L66" s="18" t="s">
        <v>369</v>
      </c>
      <c r="M66" s="18" t="s">
        <v>297</v>
      </c>
      <c r="O66" s="11">
        <v>2005000</v>
      </c>
      <c r="P66" s="9" t="s">
        <v>89</v>
      </c>
      <c r="Q66" s="6">
        <v>2185373.77</v>
      </c>
      <c r="R66" s="6">
        <v>2326189.59</v>
      </c>
      <c r="S66" s="6">
        <v>2461855.35</v>
      </c>
      <c r="T66" s="6">
        <v>2522552.41</v>
      </c>
      <c r="U66" s="6">
        <v>9495971.1199999992</v>
      </c>
    </row>
    <row r="67" spans="1:21">
      <c r="A67" s="16">
        <v>0</v>
      </c>
      <c r="B67" s="16">
        <v>601</v>
      </c>
      <c r="C67" s="16">
        <v>60100</v>
      </c>
      <c r="D67" s="17">
        <v>4</v>
      </c>
      <c r="E67" s="17">
        <v>122</v>
      </c>
      <c r="F67" s="17">
        <v>2</v>
      </c>
      <c r="G67" s="17">
        <v>2</v>
      </c>
      <c r="H67" s="17">
        <v>250</v>
      </c>
      <c r="I67" s="17">
        <v>0</v>
      </c>
      <c r="J67" s="16" t="s">
        <v>276</v>
      </c>
      <c r="K67" s="16" t="s">
        <v>295</v>
      </c>
      <c r="L67" s="18" t="s">
        <v>301</v>
      </c>
      <c r="M67" s="18" t="s">
        <v>297</v>
      </c>
      <c r="O67" s="11">
        <v>2006000</v>
      </c>
      <c r="P67" s="9" t="s">
        <v>90</v>
      </c>
      <c r="Q67" s="6">
        <v>705811.75</v>
      </c>
      <c r="R67" s="6">
        <v>761843.08</v>
      </c>
      <c r="S67" s="6">
        <v>815386.81</v>
      </c>
      <c r="T67" s="6">
        <v>832798.82</v>
      </c>
      <c r="U67" s="6">
        <v>3115840.46</v>
      </c>
    </row>
    <row r="68" spans="1:21">
      <c r="A68" s="16">
        <v>0</v>
      </c>
      <c r="B68" s="16">
        <v>601</v>
      </c>
      <c r="C68" s="16">
        <v>60100</v>
      </c>
      <c r="D68" s="17">
        <v>4</v>
      </c>
      <c r="E68" s="17">
        <v>123</v>
      </c>
      <c r="F68" s="17">
        <v>2</v>
      </c>
      <c r="G68" s="17">
        <v>1</v>
      </c>
      <c r="H68" s="17">
        <v>6</v>
      </c>
      <c r="I68" s="17">
        <v>0</v>
      </c>
      <c r="J68" s="16" t="s">
        <v>55</v>
      </c>
      <c r="K68" s="16" t="s">
        <v>295</v>
      </c>
      <c r="L68" s="18" t="s">
        <v>370</v>
      </c>
      <c r="M68" s="18" t="s">
        <v>371</v>
      </c>
      <c r="O68" s="11">
        <v>2007000</v>
      </c>
      <c r="P68" s="9" t="s">
        <v>91</v>
      </c>
      <c r="Q68" s="6">
        <v>1797109.27</v>
      </c>
      <c r="R68" s="6">
        <v>1947617.28</v>
      </c>
      <c r="S68" s="6">
        <v>2091178.78</v>
      </c>
      <c r="T68" s="6">
        <v>2133883.67</v>
      </c>
      <c r="U68" s="6">
        <v>7969789</v>
      </c>
    </row>
    <row r="69" spans="1:21">
      <c r="A69" s="16">
        <v>0</v>
      </c>
      <c r="B69" s="16">
        <v>601</v>
      </c>
      <c r="C69" s="16">
        <v>60100</v>
      </c>
      <c r="D69" s="17">
        <v>4</v>
      </c>
      <c r="E69" s="17">
        <v>123</v>
      </c>
      <c r="F69" s="17">
        <v>2</v>
      </c>
      <c r="G69" s="17">
        <v>2</v>
      </c>
      <c r="H69" s="17">
        <v>74</v>
      </c>
      <c r="I69" s="17">
        <v>0</v>
      </c>
      <c r="J69" s="16" t="s">
        <v>136</v>
      </c>
      <c r="K69" s="16" t="s">
        <v>295</v>
      </c>
      <c r="L69" s="18" t="s">
        <v>372</v>
      </c>
      <c r="M69" s="18" t="s">
        <v>371</v>
      </c>
      <c r="O69" s="11">
        <v>2008000</v>
      </c>
      <c r="P69" s="9" t="s">
        <v>92</v>
      </c>
      <c r="Q69" s="6">
        <v>2864233.2</v>
      </c>
      <c r="R69" s="6">
        <v>3181510.01</v>
      </c>
      <c r="S69" s="6">
        <v>3481669.55</v>
      </c>
      <c r="T69" s="6">
        <v>3533659.18</v>
      </c>
      <c r="U69" s="6">
        <v>13061071.939999999</v>
      </c>
    </row>
    <row r="70" spans="1:21">
      <c r="A70" s="16">
        <v>0</v>
      </c>
      <c r="B70" s="16">
        <v>601</v>
      </c>
      <c r="C70" s="16">
        <v>60100</v>
      </c>
      <c r="D70" s="17">
        <v>4</v>
      </c>
      <c r="E70" s="17">
        <v>123</v>
      </c>
      <c r="F70" s="17">
        <v>2</v>
      </c>
      <c r="G70" s="17">
        <v>2</v>
      </c>
      <c r="H70" s="17">
        <v>75</v>
      </c>
      <c r="I70" s="17">
        <v>0</v>
      </c>
      <c r="J70" s="16" t="s">
        <v>116</v>
      </c>
      <c r="K70" s="16" t="s">
        <v>295</v>
      </c>
      <c r="L70" s="18" t="s">
        <v>373</v>
      </c>
      <c r="M70" s="18" t="s">
        <v>371</v>
      </c>
      <c r="O70" s="11">
        <v>2009000</v>
      </c>
      <c r="P70" s="9" t="s">
        <v>93</v>
      </c>
      <c r="Q70" s="6">
        <v>2741649.58</v>
      </c>
      <c r="R70" s="6">
        <v>2992457.47</v>
      </c>
      <c r="S70" s="6">
        <v>3231012.23</v>
      </c>
      <c r="T70" s="6">
        <v>3291760.76</v>
      </c>
      <c r="U70" s="6">
        <v>12256880.039999999</v>
      </c>
    </row>
    <row r="71" spans="1:21">
      <c r="A71" s="16">
        <v>0</v>
      </c>
      <c r="B71" s="16">
        <v>601</v>
      </c>
      <c r="C71" s="16">
        <v>60100</v>
      </c>
      <c r="D71" s="17">
        <v>4</v>
      </c>
      <c r="E71" s="17">
        <v>123</v>
      </c>
      <c r="F71" s="17">
        <v>2</v>
      </c>
      <c r="G71" s="17">
        <v>2</v>
      </c>
      <c r="H71" s="17">
        <v>76</v>
      </c>
      <c r="I71" s="17">
        <v>0</v>
      </c>
      <c r="J71" s="16" t="s">
        <v>151</v>
      </c>
      <c r="K71" s="16" t="s">
        <v>295</v>
      </c>
      <c r="L71" s="18" t="s">
        <v>374</v>
      </c>
      <c r="M71" s="18" t="s">
        <v>371</v>
      </c>
      <c r="O71" s="11">
        <v>2010000</v>
      </c>
      <c r="P71" s="9" t="s">
        <v>94</v>
      </c>
      <c r="Q71" s="6">
        <v>151855.76</v>
      </c>
      <c r="R71" s="6">
        <v>161783.38</v>
      </c>
      <c r="S71" s="6">
        <v>171342.01</v>
      </c>
      <c r="T71" s="6">
        <v>175530.04</v>
      </c>
      <c r="U71" s="6">
        <v>660511.18999999994</v>
      </c>
    </row>
    <row r="72" spans="1:21">
      <c r="A72" s="16">
        <v>0</v>
      </c>
      <c r="B72" s="16">
        <v>601</v>
      </c>
      <c r="C72" s="16">
        <v>60100</v>
      </c>
      <c r="D72" s="17">
        <v>4</v>
      </c>
      <c r="E72" s="17">
        <v>123</v>
      </c>
      <c r="F72" s="17">
        <v>2</v>
      </c>
      <c r="G72" s="17">
        <v>2</v>
      </c>
      <c r="H72" s="17">
        <v>82</v>
      </c>
      <c r="I72" s="17">
        <v>0</v>
      </c>
      <c r="J72" s="16" t="s">
        <v>157</v>
      </c>
      <c r="K72" s="16" t="s">
        <v>295</v>
      </c>
      <c r="L72" s="18" t="s">
        <v>375</v>
      </c>
      <c r="M72" s="18" t="s">
        <v>371</v>
      </c>
      <c r="O72" s="11">
        <v>2011000</v>
      </c>
      <c r="P72" s="9" t="s">
        <v>95</v>
      </c>
      <c r="Q72" s="6">
        <v>480667.77</v>
      </c>
      <c r="R72" s="6">
        <v>507467.88</v>
      </c>
      <c r="S72" s="6">
        <v>533461.15</v>
      </c>
      <c r="T72" s="6">
        <v>547677.73</v>
      </c>
      <c r="U72" s="6">
        <v>2069274.53</v>
      </c>
    </row>
    <row r="73" spans="1:21">
      <c r="A73" s="16">
        <v>0</v>
      </c>
      <c r="B73" s="16">
        <v>601</v>
      </c>
      <c r="C73" s="16">
        <v>60100</v>
      </c>
      <c r="D73" s="17">
        <v>4</v>
      </c>
      <c r="E73" s="17">
        <v>126</v>
      </c>
      <c r="F73" s="17">
        <v>2</v>
      </c>
      <c r="G73" s="17">
        <v>2</v>
      </c>
      <c r="H73" s="17">
        <v>77</v>
      </c>
      <c r="I73" s="17">
        <v>0</v>
      </c>
      <c r="J73" s="16" t="s">
        <v>152</v>
      </c>
      <c r="K73" s="16" t="s">
        <v>295</v>
      </c>
      <c r="L73" s="18" t="s">
        <v>376</v>
      </c>
      <c r="M73" s="18" t="s">
        <v>363</v>
      </c>
      <c r="O73" s="11">
        <v>2012000</v>
      </c>
      <c r="P73" s="9" t="s">
        <v>96</v>
      </c>
      <c r="Q73" s="6">
        <v>5876701.3899999997</v>
      </c>
      <c r="R73" s="6">
        <v>6363209.3600000003</v>
      </c>
      <c r="S73" s="6">
        <v>6827444.3300000001</v>
      </c>
      <c r="T73" s="6">
        <v>6968269.6399999997</v>
      </c>
      <c r="U73" s="6">
        <v>26035624.719999999</v>
      </c>
    </row>
    <row r="74" spans="1:21">
      <c r="A74" s="16">
        <v>0</v>
      </c>
      <c r="B74" s="16">
        <v>601</v>
      </c>
      <c r="C74" s="16">
        <v>60100</v>
      </c>
      <c r="D74" s="17">
        <v>4</v>
      </c>
      <c r="E74" s="17">
        <v>128</v>
      </c>
      <c r="F74" s="17">
        <v>2</v>
      </c>
      <c r="G74" s="17">
        <v>2</v>
      </c>
      <c r="H74" s="17">
        <v>78</v>
      </c>
      <c r="I74" s="17">
        <v>0</v>
      </c>
      <c r="J74" s="16" t="s">
        <v>153</v>
      </c>
      <c r="K74" s="16" t="s">
        <v>295</v>
      </c>
      <c r="L74" s="18" t="s">
        <v>377</v>
      </c>
      <c r="M74" s="18" t="s">
        <v>303</v>
      </c>
      <c r="O74" s="11">
        <v>2013000</v>
      </c>
      <c r="P74" s="9" t="s">
        <v>97</v>
      </c>
      <c r="Q74" s="6">
        <v>14718741.84</v>
      </c>
      <c r="R74" s="6">
        <v>16015795.83</v>
      </c>
      <c r="S74" s="6">
        <v>17250929.010000002</v>
      </c>
      <c r="T74" s="6">
        <v>17587326.219999999</v>
      </c>
      <c r="U74" s="6">
        <v>65572792.899999999</v>
      </c>
    </row>
    <row r="75" spans="1:21">
      <c r="A75" s="16">
        <v>0</v>
      </c>
      <c r="B75" s="16">
        <v>601</v>
      </c>
      <c r="C75" s="16">
        <v>60100</v>
      </c>
      <c r="D75" s="17">
        <v>4</v>
      </c>
      <c r="E75" s="17">
        <v>129</v>
      </c>
      <c r="F75" s="17">
        <v>2</v>
      </c>
      <c r="G75" s="17">
        <v>2</v>
      </c>
      <c r="H75" s="17">
        <v>79</v>
      </c>
      <c r="I75" s="17">
        <v>0</v>
      </c>
      <c r="J75" s="16" t="s">
        <v>154</v>
      </c>
      <c r="K75" s="16" t="s">
        <v>295</v>
      </c>
      <c r="L75" s="18" t="s">
        <v>378</v>
      </c>
      <c r="M75" s="18" t="s">
        <v>379</v>
      </c>
      <c r="O75" s="11">
        <v>2014000</v>
      </c>
      <c r="P75" s="9" t="s">
        <v>98</v>
      </c>
      <c r="Q75" s="6">
        <v>4929906.63</v>
      </c>
      <c r="R75" s="6">
        <v>5371263.4500000002</v>
      </c>
      <c r="S75" s="6">
        <v>5791339.8600000003</v>
      </c>
      <c r="T75" s="6">
        <v>5902575.7599999998</v>
      </c>
      <c r="U75" s="6">
        <v>21995085.699999999</v>
      </c>
    </row>
    <row r="76" spans="1:21">
      <c r="A76" s="16">
        <v>0</v>
      </c>
      <c r="B76" s="16">
        <v>601</v>
      </c>
      <c r="C76" s="16">
        <v>60100</v>
      </c>
      <c r="D76" s="17">
        <v>4</v>
      </c>
      <c r="E76" s="17">
        <v>129</v>
      </c>
      <c r="F76" s="17">
        <v>2</v>
      </c>
      <c r="G76" s="17">
        <v>2</v>
      </c>
      <c r="H76" s="17">
        <v>80</v>
      </c>
      <c r="I76" s="17">
        <v>0</v>
      </c>
      <c r="J76" s="16" t="s">
        <v>155</v>
      </c>
      <c r="K76" s="16" t="s">
        <v>295</v>
      </c>
      <c r="L76" s="18" t="s">
        <v>380</v>
      </c>
      <c r="M76" s="18" t="s">
        <v>379</v>
      </c>
      <c r="O76" s="11">
        <v>2015000</v>
      </c>
      <c r="P76" s="9" t="s">
        <v>99</v>
      </c>
      <c r="Q76" s="6">
        <v>4151837.8</v>
      </c>
      <c r="R76" s="6">
        <v>4493641.5</v>
      </c>
      <c r="S76" s="6">
        <v>4819858.71</v>
      </c>
      <c r="T76" s="6">
        <v>4919747.1900000004</v>
      </c>
      <c r="U76" s="6">
        <v>18385085.199999999</v>
      </c>
    </row>
    <row r="77" spans="1:21">
      <c r="A77" s="16">
        <v>0</v>
      </c>
      <c r="B77" s="16">
        <v>601</v>
      </c>
      <c r="C77" s="16">
        <v>60100</v>
      </c>
      <c r="D77" s="17">
        <v>4</v>
      </c>
      <c r="E77" s="17">
        <v>129</v>
      </c>
      <c r="F77" s="17">
        <v>2</v>
      </c>
      <c r="G77" s="17">
        <v>2</v>
      </c>
      <c r="H77" s="17">
        <v>81</v>
      </c>
      <c r="I77" s="17">
        <v>0</v>
      </c>
      <c r="J77" s="16" t="s">
        <v>156</v>
      </c>
      <c r="K77" s="16" t="s">
        <v>295</v>
      </c>
      <c r="L77" s="18" t="s">
        <v>381</v>
      </c>
      <c r="M77" s="18" t="s">
        <v>379</v>
      </c>
      <c r="O77" s="11">
        <v>2016000</v>
      </c>
      <c r="P77" s="9" t="s">
        <v>100</v>
      </c>
      <c r="Q77" s="6">
        <v>1112648.92</v>
      </c>
      <c r="R77" s="6">
        <v>1204263.1299999999</v>
      </c>
      <c r="S77" s="6">
        <v>1291699.21</v>
      </c>
      <c r="T77" s="6">
        <v>1318465.27</v>
      </c>
      <c r="U77" s="6">
        <v>4927076.53</v>
      </c>
    </row>
    <row r="78" spans="1:21">
      <c r="A78" s="16">
        <v>0</v>
      </c>
      <c r="B78" s="16">
        <v>601</v>
      </c>
      <c r="C78" s="16">
        <v>60100</v>
      </c>
      <c r="D78" s="17">
        <v>4</v>
      </c>
      <c r="E78" s="17">
        <v>271</v>
      </c>
      <c r="F78" s="17">
        <v>2</v>
      </c>
      <c r="G78" s="17">
        <v>2</v>
      </c>
      <c r="H78" s="17">
        <v>9</v>
      </c>
      <c r="I78" s="17">
        <v>0</v>
      </c>
      <c r="J78" s="16" t="s">
        <v>93</v>
      </c>
      <c r="K78" s="16" t="s">
        <v>295</v>
      </c>
      <c r="L78" s="18" t="s">
        <v>369</v>
      </c>
      <c r="M78" s="18" t="s">
        <v>304</v>
      </c>
      <c r="O78" s="11">
        <v>2017000</v>
      </c>
      <c r="P78" s="9" t="s">
        <v>101</v>
      </c>
      <c r="Q78" s="6">
        <v>2555752.96</v>
      </c>
      <c r="R78" s="6">
        <v>2779786.09</v>
      </c>
      <c r="S78" s="6">
        <v>2993160.02</v>
      </c>
      <c r="T78" s="6">
        <v>3051818.23</v>
      </c>
      <c r="U78" s="6">
        <v>11380517.300000001</v>
      </c>
    </row>
    <row r="79" spans="1:21">
      <c r="A79" s="16">
        <v>0</v>
      </c>
      <c r="B79" s="16">
        <v>601</v>
      </c>
      <c r="C79" s="16">
        <v>60100</v>
      </c>
      <c r="D79" s="17">
        <v>4</v>
      </c>
      <c r="E79" s="17">
        <v>331</v>
      </c>
      <c r="F79" s="17">
        <v>2</v>
      </c>
      <c r="G79" s="17">
        <v>2</v>
      </c>
      <c r="H79" s="17">
        <v>9</v>
      </c>
      <c r="I79" s="17">
        <v>0</v>
      </c>
      <c r="J79" s="16" t="s">
        <v>93</v>
      </c>
      <c r="K79" s="16" t="s">
        <v>295</v>
      </c>
      <c r="L79" s="18" t="s">
        <v>369</v>
      </c>
      <c r="M79" s="18" t="s">
        <v>305</v>
      </c>
      <c r="O79" s="11">
        <v>2018000</v>
      </c>
      <c r="P79" s="9" t="s">
        <v>102</v>
      </c>
      <c r="Q79" s="6">
        <v>2331467.54</v>
      </c>
      <c r="R79" s="6">
        <v>2509847.4300000002</v>
      </c>
      <c r="S79" s="6">
        <v>2679098.65</v>
      </c>
      <c r="T79" s="6">
        <v>2785336.98</v>
      </c>
      <c r="U79" s="6">
        <v>10305750.6</v>
      </c>
    </row>
    <row r="80" spans="1:21">
      <c r="A80" s="16">
        <v>0</v>
      </c>
      <c r="B80" s="16">
        <v>701</v>
      </c>
      <c r="C80" s="16">
        <v>70100</v>
      </c>
      <c r="D80" s="17">
        <v>4</v>
      </c>
      <c r="E80" s="17">
        <v>122</v>
      </c>
      <c r="F80" s="17">
        <v>2</v>
      </c>
      <c r="G80" s="17">
        <v>2</v>
      </c>
      <c r="H80" s="17">
        <v>10</v>
      </c>
      <c r="I80" s="17">
        <v>0</v>
      </c>
      <c r="J80" s="16" t="s">
        <v>94</v>
      </c>
      <c r="K80" s="16" t="s">
        <v>295</v>
      </c>
      <c r="L80" s="18" t="s">
        <v>382</v>
      </c>
      <c r="M80" s="18" t="s">
        <v>297</v>
      </c>
      <c r="O80" s="11">
        <v>2021000</v>
      </c>
      <c r="P80" s="9" t="s">
        <v>103</v>
      </c>
      <c r="Q80" s="6">
        <v>1790731.26</v>
      </c>
      <c r="R80" s="6">
        <v>1947416.59</v>
      </c>
      <c r="S80" s="6">
        <v>2096655.82</v>
      </c>
      <c r="T80" s="6">
        <v>2137815.33</v>
      </c>
      <c r="U80" s="6">
        <v>7972619</v>
      </c>
    </row>
    <row r="81" spans="1:21">
      <c r="A81" s="16">
        <v>0</v>
      </c>
      <c r="B81" s="16">
        <v>701</v>
      </c>
      <c r="C81" s="16">
        <v>70100</v>
      </c>
      <c r="D81" s="17">
        <v>4</v>
      </c>
      <c r="E81" s="17">
        <v>271</v>
      </c>
      <c r="F81" s="17">
        <v>2</v>
      </c>
      <c r="G81" s="17">
        <v>2</v>
      </c>
      <c r="H81" s="17">
        <v>10</v>
      </c>
      <c r="I81" s="17">
        <v>0</v>
      </c>
      <c r="J81" s="16" t="s">
        <v>94</v>
      </c>
      <c r="K81" s="16" t="s">
        <v>295</v>
      </c>
      <c r="L81" s="18" t="s">
        <v>382</v>
      </c>
      <c r="M81" s="18" t="s">
        <v>304</v>
      </c>
      <c r="O81" s="11">
        <v>2022000</v>
      </c>
      <c r="P81" s="9" t="s">
        <v>104</v>
      </c>
      <c r="Q81" s="6">
        <v>539537.82999999996</v>
      </c>
      <c r="R81" s="6">
        <v>587058.93000000005</v>
      </c>
      <c r="S81" s="6">
        <v>632312.13</v>
      </c>
      <c r="T81" s="6">
        <v>644648.34</v>
      </c>
      <c r="U81" s="6">
        <v>2403557.23</v>
      </c>
    </row>
    <row r="82" spans="1:21">
      <c r="A82" s="16">
        <v>0</v>
      </c>
      <c r="B82" s="16">
        <v>701</v>
      </c>
      <c r="C82" s="16">
        <v>70100</v>
      </c>
      <c r="D82" s="17">
        <v>4</v>
      </c>
      <c r="E82" s="17">
        <v>331</v>
      </c>
      <c r="F82" s="17">
        <v>2</v>
      </c>
      <c r="G82" s="17">
        <v>2</v>
      </c>
      <c r="H82" s="17">
        <v>10</v>
      </c>
      <c r="I82" s="17">
        <v>0</v>
      </c>
      <c r="J82" s="16" t="s">
        <v>94</v>
      </c>
      <c r="K82" s="16" t="s">
        <v>295</v>
      </c>
      <c r="L82" s="18" t="s">
        <v>382</v>
      </c>
      <c r="M82" s="18" t="s">
        <v>305</v>
      </c>
      <c r="O82" s="11">
        <v>2023000</v>
      </c>
      <c r="P82" s="9" t="s">
        <v>105</v>
      </c>
      <c r="Q82" s="6">
        <v>163506.76999999999</v>
      </c>
      <c r="R82" s="6">
        <v>178659.48</v>
      </c>
      <c r="S82" s="6">
        <v>193066.2</v>
      </c>
      <c r="T82" s="6">
        <v>196648.62</v>
      </c>
      <c r="U82" s="6">
        <v>731881.07</v>
      </c>
    </row>
    <row r="83" spans="1:21">
      <c r="A83" s="16">
        <v>0</v>
      </c>
      <c r="B83" s="16">
        <v>701</v>
      </c>
      <c r="C83" s="16">
        <v>70100</v>
      </c>
      <c r="D83" s="17">
        <v>13</v>
      </c>
      <c r="E83" s="17">
        <v>122</v>
      </c>
      <c r="F83" s="17">
        <v>2</v>
      </c>
      <c r="G83" s="17">
        <v>2</v>
      </c>
      <c r="H83" s="17">
        <v>86</v>
      </c>
      <c r="I83" s="17">
        <v>0</v>
      </c>
      <c r="J83" s="16" t="s">
        <v>161</v>
      </c>
      <c r="K83" s="16" t="s">
        <v>295</v>
      </c>
      <c r="L83" s="18" t="s">
        <v>383</v>
      </c>
      <c r="M83" s="18" t="s">
        <v>384</v>
      </c>
      <c r="O83" s="11">
        <v>2024000</v>
      </c>
      <c r="P83" s="9" t="s">
        <v>106</v>
      </c>
      <c r="Q83" s="6">
        <v>5149242.62</v>
      </c>
      <c r="R83" s="6">
        <v>5589025.0700000003</v>
      </c>
      <c r="S83" s="6">
        <v>6008237.2300000004</v>
      </c>
      <c r="T83" s="6">
        <v>6128827.04</v>
      </c>
      <c r="U83" s="6">
        <v>22875331.960000001</v>
      </c>
    </row>
    <row r="84" spans="1:21">
      <c r="A84" s="16">
        <v>0</v>
      </c>
      <c r="B84" s="16">
        <v>701</v>
      </c>
      <c r="C84" s="16">
        <v>70100</v>
      </c>
      <c r="D84" s="17">
        <v>13</v>
      </c>
      <c r="E84" s="17">
        <v>125</v>
      </c>
      <c r="F84" s="17">
        <v>112</v>
      </c>
      <c r="G84" s="17">
        <v>2</v>
      </c>
      <c r="H84" s="17">
        <v>92</v>
      </c>
      <c r="I84" s="17">
        <v>0</v>
      </c>
      <c r="J84" s="16" t="s">
        <v>167</v>
      </c>
      <c r="K84" s="16" t="s">
        <v>295</v>
      </c>
      <c r="L84" s="18" t="s">
        <v>385</v>
      </c>
      <c r="M84" s="18" t="s">
        <v>386</v>
      </c>
      <c r="O84" s="11">
        <v>2025000</v>
      </c>
      <c r="P84" s="9" t="s">
        <v>107</v>
      </c>
      <c r="Q84" s="6">
        <v>906999.69</v>
      </c>
      <c r="R84" s="6">
        <v>1055163.99</v>
      </c>
      <c r="S84" s="6">
        <v>1194182.19</v>
      </c>
      <c r="T84" s="6">
        <v>1200740.58</v>
      </c>
      <c r="U84" s="6">
        <v>4357086.45</v>
      </c>
    </row>
    <row r="85" spans="1:21">
      <c r="A85" s="16">
        <v>0</v>
      </c>
      <c r="B85" s="16">
        <v>701</v>
      </c>
      <c r="C85" s="16">
        <v>70100</v>
      </c>
      <c r="D85" s="17">
        <v>13</v>
      </c>
      <c r="E85" s="17">
        <v>125</v>
      </c>
      <c r="F85" s="17">
        <v>112</v>
      </c>
      <c r="G85" s="17">
        <v>2</v>
      </c>
      <c r="H85" s="17">
        <v>96</v>
      </c>
      <c r="I85" s="17">
        <v>0</v>
      </c>
      <c r="J85" s="16" t="s">
        <v>171</v>
      </c>
      <c r="K85" s="16" t="s">
        <v>295</v>
      </c>
      <c r="L85" s="18" t="s">
        <v>387</v>
      </c>
      <c r="M85" s="18" t="s">
        <v>386</v>
      </c>
      <c r="O85" s="11">
        <v>2026000</v>
      </c>
      <c r="P85" s="9" t="s">
        <v>108</v>
      </c>
      <c r="Q85" s="6">
        <v>1573573.68</v>
      </c>
      <c r="R85" s="6">
        <v>1783139.41</v>
      </c>
      <c r="S85" s="6">
        <v>1978221.03</v>
      </c>
      <c r="T85" s="6">
        <v>2055134.9</v>
      </c>
      <c r="U85" s="6">
        <v>7390069.0199999996</v>
      </c>
    </row>
    <row r="86" spans="1:21">
      <c r="A86" s="16">
        <v>0</v>
      </c>
      <c r="B86" s="16">
        <v>701</v>
      </c>
      <c r="C86" s="16">
        <v>70100</v>
      </c>
      <c r="D86" s="17">
        <v>13</v>
      </c>
      <c r="E86" s="17">
        <v>391</v>
      </c>
      <c r="F86" s="17">
        <v>112</v>
      </c>
      <c r="G86" s="17">
        <v>2</v>
      </c>
      <c r="H86" s="17">
        <v>84</v>
      </c>
      <c r="I86" s="17">
        <v>0</v>
      </c>
      <c r="J86" s="16" t="s">
        <v>159</v>
      </c>
      <c r="K86" s="16" t="s">
        <v>295</v>
      </c>
      <c r="L86" s="18" t="s">
        <v>388</v>
      </c>
      <c r="M86" s="18" t="s">
        <v>389</v>
      </c>
      <c r="O86" s="11">
        <v>2027000</v>
      </c>
      <c r="P86" s="9" t="s">
        <v>109</v>
      </c>
      <c r="Q86" s="6">
        <v>241267.06</v>
      </c>
      <c r="R86" s="6">
        <v>283937.42</v>
      </c>
      <c r="S86" s="6">
        <v>323920.39</v>
      </c>
      <c r="T86" s="6">
        <v>324988.38</v>
      </c>
      <c r="U86" s="6">
        <v>1174113.25</v>
      </c>
    </row>
    <row r="87" spans="1:21">
      <c r="A87" s="16">
        <v>0</v>
      </c>
      <c r="B87" s="16">
        <v>701</v>
      </c>
      <c r="C87" s="16">
        <v>70100</v>
      </c>
      <c r="D87" s="17">
        <v>13</v>
      </c>
      <c r="E87" s="17">
        <v>392</v>
      </c>
      <c r="F87" s="17">
        <v>112</v>
      </c>
      <c r="G87" s="17">
        <v>0</v>
      </c>
      <c r="H87" s="17">
        <v>7</v>
      </c>
      <c r="I87" s="17">
        <v>0</v>
      </c>
      <c r="J87" s="16" t="s">
        <v>16</v>
      </c>
      <c r="K87" s="16" t="s">
        <v>295</v>
      </c>
      <c r="L87" s="18" t="s">
        <v>390</v>
      </c>
      <c r="M87" s="18" t="s">
        <v>391</v>
      </c>
      <c r="O87" s="11">
        <v>2028000</v>
      </c>
      <c r="P87" s="9" t="s">
        <v>110</v>
      </c>
      <c r="Q87" s="6">
        <v>1343231.47</v>
      </c>
      <c r="R87" s="6">
        <v>1465899.51</v>
      </c>
      <c r="S87" s="6">
        <v>1602974.5</v>
      </c>
      <c r="T87" s="6">
        <v>1655439</v>
      </c>
      <c r="U87" s="6">
        <v>6067544.4800000004</v>
      </c>
    </row>
    <row r="88" spans="1:21">
      <c r="A88" s="16">
        <v>0</v>
      </c>
      <c r="B88" s="16">
        <v>701</v>
      </c>
      <c r="C88" s="16">
        <v>70100</v>
      </c>
      <c r="D88" s="17">
        <v>13</v>
      </c>
      <c r="E88" s="17">
        <v>392</v>
      </c>
      <c r="F88" s="17">
        <v>112</v>
      </c>
      <c r="G88" s="17">
        <v>0</v>
      </c>
      <c r="H88" s="17">
        <v>9</v>
      </c>
      <c r="I88" s="17">
        <v>0</v>
      </c>
      <c r="J88" s="16" t="s">
        <v>18</v>
      </c>
      <c r="K88" s="16" t="s">
        <v>295</v>
      </c>
      <c r="L88" s="18" t="s">
        <v>392</v>
      </c>
      <c r="M88" s="18" t="s">
        <v>391</v>
      </c>
      <c r="O88" s="11">
        <v>2029000</v>
      </c>
      <c r="P88" s="9" t="s">
        <v>111</v>
      </c>
      <c r="Q88" s="6">
        <v>1014941.09</v>
      </c>
      <c r="R88" s="6">
        <v>1109805.47</v>
      </c>
      <c r="S88" s="6">
        <v>1207632.05</v>
      </c>
      <c r="T88" s="6">
        <v>1267764.1599999999</v>
      </c>
      <c r="U88" s="6">
        <v>4600142.7699999996</v>
      </c>
    </row>
    <row r="89" spans="1:21">
      <c r="A89" s="16">
        <v>0</v>
      </c>
      <c r="B89" s="16">
        <v>701</v>
      </c>
      <c r="C89" s="16">
        <v>70100</v>
      </c>
      <c r="D89" s="17">
        <v>13</v>
      </c>
      <c r="E89" s="17">
        <v>392</v>
      </c>
      <c r="F89" s="17">
        <v>112</v>
      </c>
      <c r="G89" s="17">
        <v>0</v>
      </c>
      <c r="H89" s="17">
        <v>10</v>
      </c>
      <c r="I89" s="17">
        <v>0</v>
      </c>
      <c r="J89" s="16" t="s">
        <v>20</v>
      </c>
      <c r="K89" s="16" t="s">
        <v>295</v>
      </c>
      <c r="L89" s="18" t="s">
        <v>393</v>
      </c>
      <c r="M89" s="18" t="s">
        <v>391</v>
      </c>
      <c r="O89" s="11">
        <v>2030000</v>
      </c>
      <c r="P89" s="9" t="s">
        <v>112</v>
      </c>
      <c r="Q89" s="6">
        <v>2878979.79</v>
      </c>
      <c r="R89" s="6">
        <v>3080798.05</v>
      </c>
      <c r="S89" s="6">
        <v>3274557.68</v>
      </c>
      <c r="T89" s="6">
        <v>3351132.02</v>
      </c>
      <c r="U89" s="6">
        <v>12585467.539999999</v>
      </c>
    </row>
    <row r="90" spans="1:21">
      <c r="A90" s="16">
        <v>0</v>
      </c>
      <c r="B90" s="16">
        <v>701</v>
      </c>
      <c r="C90" s="16">
        <v>70100</v>
      </c>
      <c r="D90" s="17">
        <v>13</v>
      </c>
      <c r="E90" s="17">
        <v>392</v>
      </c>
      <c r="F90" s="17">
        <v>112</v>
      </c>
      <c r="G90" s="17">
        <v>0</v>
      </c>
      <c r="H90" s="17">
        <v>11</v>
      </c>
      <c r="I90" s="17">
        <v>0</v>
      </c>
      <c r="J90" s="16" t="s">
        <v>22</v>
      </c>
      <c r="K90" s="16" t="s">
        <v>295</v>
      </c>
      <c r="L90" s="18" t="s">
        <v>394</v>
      </c>
      <c r="M90" s="18" t="s">
        <v>391</v>
      </c>
      <c r="O90" s="11">
        <v>2031000</v>
      </c>
      <c r="P90" s="9" t="s">
        <v>113</v>
      </c>
      <c r="Q90" s="6">
        <v>1068601.1100000001</v>
      </c>
      <c r="R90" s="6">
        <v>1155770.8999999999</v>
      </c>
      <c r="S90" s="6">
        <v>1238991.18</v>
      </c>
      <c r="T90" s="6">
        <v>1264868.06</v>
      </c>
      <c r="U90" s="6">
        <v>4728231.25</v>
      </c>
    </row>
    <row r="91" spans="1:21">
      <c r="A91" s="16">
        <v>0</v>
      </c>
      <c r="B91" s="16">
        <v>701</v>
      </c>
      <c r="C91" s="16">
        <v>70100</v>
      </c>
      <c r="D91" s="17">
        <v>13</v>
      </c>
      <c r="E91" s="17">
        <v>392</v>
      </c>
      <c r="F91" s="17">
        <v>112</v>
      </c>
      <c r="G91" s="17">
        <v>0</v>
      </c>
      <c r="H91" s="17">
        <v>12</v>
      </c>
      <c r="I91" s="17">
        <v>0</v>
      </c>
      <c r="J91" s="16" t="s">
        <v>395</v>
      </c>
      <c r="K91" s="16" t="s">
        <v>295</v>
      </c>
      <c r="L91" s="18" t="s">
        <v>396</v>
      </c>
      <c r="M91" s="18" t="s">
        <v>391</v>
      </c>
      <c r="O91" s="11">
        <v>2032000</v>
      </c>
      <c r="P91" s="9" t="s">
        <v>114</v>
      </c>
      <c r="Q91" s="6">
        <v>391860.79</v>
      </c>
      <c r="R91" s="6">
        <v>425021.19</v>
      </c>
      <c r="S91" s="6">
        <v>456640.19</v>
      </c>
      <c r="T91" s="6">
        <v>465880.98</v>
      </c>
      <c r="U91" s="6">
        <v>1739403.15</v>
      </c>
    </row>
    <row r="92" spans="1:21">
      <c r="A92" s="16">
        <v>0</v>
      </c>
      <c r="B92" s="16">
        <v>701</v>
      </c>
      <c r="C92" s="16">
        <v>70100</v>
      </c>
      <c r="D92" s="17">
        <v>13</v>
      </c>
      <c r="E92" s="17">
        <v>392</v>
      </c>
      <c r="F92" s="17">
        <v>112</v>
      </c>
      <c r="G92" s="17">
        <v>0</v>
      </c>
      <c r="H92" s="17">
        <v>13</v>
      </c>
      <c r="I92" s="17">
        <v>0</v>
      </c>
      <c r="J92" s="16" t="s">
        <v>26</v>
      </c>
      <c r="K92" s="16" t="s">
        <v>295</v>
      </c>
      <c r="L92" s="18" t="s">
        <v>397</v>
      </c>
      <c r="M92" s="18" t="s">
        <v>391</v>
      </c>
      <c r="O92" s="11">
        <v>2033000</v>
      </c>
      <c r="P92" s="9" t="s">
        <v>115</v>
      </c>
      <c r="Q92" s="6">
        <v>190788</v>
      </c>
      <c r="R92" s="6">
        <v>212725</v>
      </c>
      <c r="S92" s="6">
        <v>219923</v>
      </c>
      <c r="T92" s="6">
        <v>247479</v>
      </c>
      <c r="U92" s="6">
        <v>870915</v>
      </c>
    </row>
    <row r="93" spans="1:21">
      <c r="A93" s="16">
        <v>0</v>
      </c>
      <c r="B93" s="16">
        <v>701</v>
      </c>
      <c r="C93" s="16">
        <v>70100</v>
      </c>
      <c r="D93" s="17">
        <v>13</v>
      </c>
      <c r="E93" s="17">
        <v>392</v>
      </c>
      <c r="F93" s="17">
        <v>112</v>
      </c>
      <c r="G93" s="17">
        <v>0</v>
      </c>
      <c r="H93" s="17">
        <v>25</v>
      </c>
      <c r="I93" s="17">
        <v>0</v>
      </c>
      <c r="J93" s="16" t="s">
        <v>48</v>
      </c>
      <c r="K93" s="16" t="s">
        <v>295</v>
      </c>
      <c r="L93" s="18" t="s">
        <v>398</v>
      </c>
      <c r="M93" s="18" t="s">
        <v>391</v>
      </c>
      <c r="O93" s="11">
        <v>2034000</v>
      </c>
      <c r="P93" s="9" t="s">
        <v>116</v>
      </c>
      <c r="Q93" s="6">
        <v>40000</v>
      </c>
      <c r="R93" s="6">
        <v>45000</v>
      </c>
      <c r="S93" s="6">
        <v>45000</v>
      </c>
      <c r="T93" s="6">
        <v>60000</v>
      </c>
      <c r="U93" s="6">
        <v>190000</v>
      </c>
    </row>
    <row r="94" spans="1:21">
      <c r="A94" s="16">
        <v>0</v>
      </c>
      <c r="B94" s="16">
        <v>701</v>
      </c>
      <c r="C94" s="16">
        <v>70100</v>
      </c>
      <c r="D94" s="17">
        <v>13</v>
      </c>
      <c r="E94" s="17">
        <v>392</v>
      </c>
      <c r="F94" s="17">
        <v>112</v>
      </c>
      <c r="G94" s="17">
        <v>1</v>
      </c>
      <c r="H94" s="17">
        <v>7</v>
      </c>
      <c r="I94" s="17">
        <v>0</v>
      </c>
      <c r="J94" s="16" t="s">
        <v>56</v>
      </c>
      <c r="K94" s="16" t="s">
        <v>295</v>
      </c>
      <c r="L94" s="18" t="s">
        <v>399</v>
      </c>
      <c r="M94" s="18" t="s">
        <v>391</v>
      </c>
      <c r="O94" s="11">
        <v>2035000</v>
      </c>
      <c r="P94" s="9" t="s">
        <v>117</v>
      </c>
      <c r="Q94" s="6">
        <v>10000</v>
      </c>
      <c r="R94" s="6">
        <v>12000</v>
      </c>
      <c r="S94" s="6">
        <v>15000</v>
      </c>
      <c r="T94" s="6">
        <v>15000</v>
      </c>
      <c r="U94" s="6">
        <v>52000</v>
      </c>
    </row>
    <row r="95" spans="1:21">
      <c r="A95" s="16">
        <v>0</v>
      </c>
      <c r="B95" s="16">
        <v>701</v>
      </c>
      <c r="C95" s="16">
        <v>70100</v>
      </c>
      <c r="D95" s="17">
        <v>13</v>
      </c>
      <c r="E95" s="17">
        <v>392</v>
      </c>
      <c r="F95" s="17">
        <v>112</v>
      </c>
      <c r="G95" s="17">
        <v>1</v>
      </c>
      <c r="H95" s="17">
        <v>9</v>
      </c>
      <c r="I95" s="17">
        <v>0</v>
      </c>
      <c r="J95" s="16" t="s">
        <v>57</v>
      </c>
      <c r="K95" s="16" t="s">
        <v>295</v>
      </c>
      <c r="L95" s="18" t="s">
        <v>400</v>
      </c>
      <c r="M95" s="18" t="s">
        <v>391</v>
      </c>
      <c r="O95" s="11">
        <v>2036000</v>
      </c>
      <c r="P95" s="9" t="s">
        <v>86</v>
      </c>
      <c r="Q95" s="6">
        <v>5000</v>
      </c>
      <c r="R95" s="6">
        <v>5000</v>
      </c>
      <c r="S95" s="6">
        <v>5000</v>
      </c>
      <c r="T95" s="6">
        <v>5000</v>
      </c>
      <c r="U95" s="6">
        <v>20000</v>
      </c>
    </row>
    <row r="96" spans="1:21">
      <c r="A96" s="16">
        <v>0</v>
      </c>
      <c r="B96" s="16">
        <v>701</v>
      </c>
      <c r="C96" s="16">
        <v>70100</v>
      </c>
      <c r="D96" s="17">
        <v>13</v>
      </c>
      <c r="E96" s="17">
        <v>392</v>
      </c>
      <c r="F96" s="17">
        <v>112</v>
      </c>
      <c r="G96" s="17">
        <v>1</v>
      </c>
      <c r="H96" s="17">
        <v>10</v>
      </c>
      <c r="I96" s="17">
        <v>0</v>
      </c>
      <c r="J96" s="16" t="s">
        <v>58</v>
      </c>
      <c r="K96" s="16" t="s">
        <v>295</v>
      </c>
      <c r="L96" s="18" t="s">
        <v>401</v>
      </c>
      <c r="M96" s="18" t="s">
        <v>391</v>
      </c>
      <c r="O96" s="11">
        <v>2037000</v>
      </c>
      <c r="P96" s="9" t="s">
        <v>118</v>
      </c>
      <c r="Q96" s="6">
        <v>9000</v>
      </c>
      <c r="R96" s="6">
        <v>12000</v>
      </c>
      <c r="S96" s="6">
        <v>15000</v>
      </c>
      <c r="T96" s="6">
        <v>25000</v>
      </c>
      <c r="U96" s="6">
        <v>61000</v>
      </c>
    </row>
    <row r="97" spans="1:21">
      <c r="A97" s="16">
        <v>0</v>
      </c>
      <c r="B97" s="16">
        <v>701</v>
      </c>
      <c r="C97" s="16">
        <v>70100</v>
      </c>
      <c r="D97" s="17">
        <v>13</v>
      </c>
      <c r="E97" s="17">
        <v>392</v>
      </c>
      <c r="F97" s="17">
        <v>112</v>
      </c>
      <c r="G97" s="17">
        <v>1</v>
      </c>
      <c r="H97" s="17">
        <v>14</v>
      </c>
      <c r="I97" s="17">
        <v>0</v>
      </c>
      <c r="J97" s="16" t="s">
        <v>59</v>
      </c>
      <c r="K97" s="16" t="s">
        <v>295</v>
      </c>
      <c r="L97" s="18" t="s">
        <v>402</v>
      </c>
      <c r="M97" s="18" t="s">
        <v>391</v>
      </c>
      <c r="O97" s="11">
        <v>2038000</v>
      </c>
      <c r="P97" s="9" t="s">
        <v>119</v>
      </c>
      <c r="Q97" s="6">
        <v>8000</v>
      </c>
      <c r="R97" s="6">
        <v>10000</v>
      </c>
      <c r="S97" s="6">
        <v>12000</v>
      </c>
      <c r="T97" s="6">
        <v>15000</v>
      </c>
      <c r="U97" s="6">
        <v>45000</v>
      </c>
    </row>
    <row r="98" spans="1:21">
      <c r="A98" s="16">
        <v>0</v>
      </c>
      <c r="B98" s="16">
        <v>701</v>
      </c>
      <c r="C98" s="16">
        <v>70100</v>
      </c>
      <c r="D98" s="17">
        <v>13</v>
      </c>
      <c r="E98" s="17">
        <v>392</v>
      </c>
      <c r="F98" s="17">
        <v>112</v>
      </c>
      <c r="G98" s="17">
        <v>2</v>
      </c>
      <c r="H98" s="17">
        <v>83</v>
      </c>
      <c r="I98" s="17">
        <v>0</v>
      </c>
      <c r="J98" s="16" t="s">
        <v>158</v>
      </c>
      <c r="K98" s="16" t="s">
        <v>295</v>
      </c>
      <c r="L98" s="18" t="s">
        <v>403</v>
      </c>
      <c r="M98" s="18" t="s">
        <v>391</v>
      </c>
      <c r="O98" s="11">
        <v>2039000</v>
      </c>
      <c r="P98" s="9" t="s">
        <v>120</v>
      </c>
      <c r="Q98" s="6">
        <v>10000</v>
      </c>
      <c r="R98" s="6">
        <v>12000</v>
      </c>
      <c r="S98" s="6">
        <v>15000</v>
      </c>
      <c r="T98" s="6">
        <v>25000</v>
      </c>
      <c r="U98" s="6">
        <v>62000</v>
      </c>
    </row>
    <row r="99" spans="1:21">
      <c r="A99" s="16">
        <v>0</v>
      </c>
      <c r="B99" s="16">
        <v>701</v>
      </c>
      <c r="C99" s="16">
        <v>70100</v>
      </c>
      <c r="D99" s="17">
        <v>13</v>
      </c>
      <c r="E99" s="17">
        <v>392</v>
      </c>
      <c r="F99" s="17">
        <v>112</v>
      </c>
      <c r="G99" s="17">
        <v>2</v>
      </c>
      <c r="H99" s="17">
        <v>85</v>
      </c>
      <c r="I99" s="17">
        <v>0</v>
      </c>
      <c r="J99" s="16" t="s">
        <v>160</v>
      </c>
      <c r="K99" s="16" t="s">
        <v>295</v>
      </c>
      <c r="L99" s="18" t="s">
        <v>404</v>
      </c>
      <c r="M99" s="18" t="s">
        <v>391</v>
      </c>
      <c r="O99" s="11">
        <v>2040000</v>
      </c>
      <c r="P99" s="9" t="s">
        <v>121</v>
      </c>
      <c r="Q99" s="6">
        <v>18000</v>
      </c>
      <c r="R99" s="6">
        <v>21000</v>
      </c>
      <c r="S99" s="6">
        <v>25000</v>
      </c>
      <c r="T99" s="6">
        <v>38000</v>
      </c>
      <c r="U99" s="6">
        <v>102000</v>
      </c>
    </row>
    <row r="100" spans="1:21">
      <c r="A100" s="16">
        <v>0</v>
      </c>
      <c r="B100" s="16">
        <v>701</v>
      </c>
      <c r="C100" s="16">
        <v>70100</v>
      </c>
      <c r="D100" s="17">
        <v>13</v>
      </c>
      <c r="E100" s="17">
        <v>392</v>
      </c>
      <c r="F100" s="17">
        <v>112</v>
      </c>
      <c r="G100" s="17">
        <v>2</v>
      </c>
      <c r="H100" s="17">
        <v>90</v>
      </c>
      <c r="I100" s="17">
        <v>0</v>
      </c>
      <c r="J100" s="16" t="s">
        <v>165</v>
      </c>
      <c r="K100" s="16" t="s">
        <v>295</v>
      </c>
      <c r="L100" s="18" t="s">
        <v>405</v>
      </c>
      <c r="M100" s="18" t="s">
        <v>391</v>
      </c>
      <c r="O100" s="11">
        <v>2041000</v>
      </c>
      <c r="P100" s="9" t="s">
        <v>122</v>
      </c>
      <c r="Q100" s="6">
        <v>6000</v>
      </c>
      <c r="R100" s="6">
        <v>7000</v>
      </c>
      <c r="S100" s="6">
        <v>12000</v>
      </c>
      <c r="T100" s="6">
        <v>20000</v>
      </c>
      <c r="U100" s="6">
        <v>45000</v>
      </c>
    </row>
    <row r="101" spans="1:21">
      <c r="A101" s="16">
        <v>0</v>
      </c>
      <c r="B101" s="16">
        <v>701</v>
      </c>
      <c r="C101" s="16">
        <v>70100</v>
      </c>
      <c r="D101" s="17">
        <v>13</v>
      </c>
      <c r="E101" s="17">
        <v>392</v>
      </c>
      <c r="F101" s="17">
        <v>112</v>
      </c>
      <c r="G101" s="17">
        <v>2</v>
      </c>
      <c r="H101" s="17">
        <v>95</v>
      </c>
      <c r="I101" s="17">
        <v>0</v>
      </c>
      <c r="J101" s="16" t="s">
        <v>170</v>
      </c>
      <c r="K101" s="16" t="s">
        <v>295</v>
      </c>
      <c r="L101" s="18" t="s">
        <v>406</v>
      </c>
      <c r="M101" s="18" t="s">
        <v>391</v>
      </c>
      <c r="O101" s="11">
        <v>2042000</v>
      </c>
      <c r="P101" s="9" t="s">
        <v>123</v>
      </c>
      <c r="Q101" s="6">
        <v>2000</v>
      </c>
      <c r="R101" s="6">
        <v>3000</v>
      </c>
      <c r="S101" s="6">
        <v>4000</v>
      </c>
      <c r="T101" s="6">
        <v>5000</v>
      </c>
      <c r="U101" s="6">
        <v>14000</v>
      </c>
    </row>
    <row r="102" spans="1:21">
      <c r="A102" s="16">
        <v>0</v>
      </c>
      <c r="B102" s="16">
        <v>701</v>
      </c>
      <c r="C102" s="16">
        <v>70100</v>
      </c>
      <c r="D102" s="17">
        <v>13</v>
      </c>
      <c r="E102" s="17">
        <v>392</v>
      </c>
      <c r="F102" s="17">
        <v>112</v>
      </c>
      <c r="G102" s="17">
        <v>2</v>
      </c>
      <c r="H102" s="17">
        <v>97</v>
      </c>
      <c r="I102" s="17">
        <v>0</v>
      </c>
      <c r="J102" s="16" t="s">
        <v>172</v>
      </c>
      <c r="K102" s="16" t="s">
        <v>295</v>
      </c>
      <c r="L102" s="18" t="s">
        <v>407</v>
      </c>
      <c r="M102" s="18" t="s">
        <v>391</v>
      </c>
      <c r="O102" s="11">
        <v>2043000</v>
      </c>
      <c r="P102" s="9" t="s">
        <v>124</v>
      </c>
      <c r="Q102" s="6">
        <v>10000</v>
      </c>
      <c r="R102" s="6">
        <v>15000</v>
      </c>
      <c r="S102" s="6">
        <v>15000</v>
      </c>
      <c r="T102" s="6">
        <v>20000</v>
      </c>
      <c r="U102" s="6">
        <v>60000</v>
      </c>
    </row>
    <row r="103" spans="1:21">
      <c r="A103" s="16">
        <v>0</v>
      </c>
      <c r="B103" s="16">
        <v>701</v>
      </c>
      <c r="C103" s="16">
        <v>70100</v>
      </c>
      <c r="D103" s="17">
        <v>13</v>
      </c>
      <c r="E103" s="17">
        <v>392</v>
      </c>
      <c r="F103" s="17">
        <v>112</v>
      </c>
      <c r="G103" s="17">
        <v>2</v>
      </c>
      <c r="H103" s="17">
        <v>100</v>
      </c>
      <c r="I103" s="17">
        <v>0</v>
      </c>
      <c r="J103" s="16" t="s">
        <v>175</v>
      </c>
      <c r="K103" s="16" t="s">
        <v>295</v>
      </c>
      <c r="L103" s="18" t="s">
        <v>408</v>
      </c>
      <c r="M103" s="18" t="s">
        <v>391</v>
      </c>
      <c r="O103" s="11">
        <v>2044000</v>
      </c>
      <c r="P103" s="9" t="s">
        <v>86</v>
      </c>
      <c r="Q103" s="6">
        <v>2000</v>
      </c>
      <c r="R103" s="6">
        <v>5000</v>
      </c>
      <c r="S103" s="6">
        <v>5000</v>
      </c>
      <c r="T103" s="6">
        <v>5000</v>
      </c>
      <c r="U103" s="6">
        <v>17000</v>
      </c>
    </row>
    <row r="104" spans="1:21">
      <c r="A104" s="16">
        <v>0</v>
      </c>
      <c r="B104" s="16">
        <v>701</v>
      </c>
      <c r="C104" s="16">
        <v>70100</v>
      </c>
      <c r="D104" s="17">
        <v>13</v>
      </c>
      <c r="E104" s="17">
        <v>392</v>
      </c>
      <c r="F104" s="17">
        <v>112</v>
      </c>
      <c r="G104" s="17">
        <v>2</v>
      </c>
      <c r="H104" s="17">
        <v>260</v>
      </c>
      <c r="I104" s="17">
        <v>0</v>
      </c>
      <c r="J104" s="16" t="s">
        <v>281</v>
      </c>
      <c r="K104" s="16" t="s">
        <v>295</v>
      </c>
      <c r="L104" s="18" t="s">
        <v>409</v>
      </c>
      <c r="M104" s="18" t="s">
        <v>391</v>
      </c>
      <c r="O104" s="11">
        <v>2045000</v>
      </c>
      <c r="P104" s="9" t="s">
        <v>125</v>
      </c>
      <c r="Q104" s="6">
        <v>40000</v>
      </c>
      <c r="R104" s="6">
        <v>45000</v>
      </c>
      <c r="S104" s="6">
        <v>50000</v>
      </c>
      <c r="T104" s="6">
        <v>50000</v>
      </c>
      <c r="U104" s="6">
        <v>185000</v>
      </c>
    </row>
    <row r="105" spans="1:21">
      <c r="A105" s="16">
        <v>0</v>
      </c>
      <c r="B105" s="16">
        <v>701</v>
      </c>
      <c r="C105" s="16">
        <v>70100</v>
      </c>
      <c r="D105" s="17">
        <v>13</v>
      </c>
      <c r="E105" s="17">
        <v>392</v>
      </c>
      <c r="F105" s="17">
        <v>112</v>
      </c>
      <c r="G105" s="17">
        <v>2</v>
      </c>
      <c r="H105" s="17">
        <v>261</v>
      </c>
      <c r="I105" s="17">
        <v>0</v>
      </c>
      <c r="J105" s="16" t="s">
        <v>282</v>
      </c>
      <c r="K105" s="16" t="s">
        <v>295</v>
      </c>
      <c r="L105" s="18" t="s">
        <v>410</v>
      </c>
      <c r="M105" s="18" t="s">
        <v>391</v>
      </c>
      <c r="O105" s="11">
        <v>2046000</v>
      </c>
      <c r="P105" s="9" t="s">
        <v>126</v>
      </c>
      <c r="Q105" s="6">
        <v>25000</v>
      </c>
      <c r="R105" s="6">
        <v>30000</v>
      </c>
      <c r="S105" s="6">
        <v>40000</v>
      </c>
      <c r="T105" s="6">
        <v>60000</v>
      </c>
      <c r="U105" s="6">
        <v>155000</v>
      </c>
    </row>
    <row r="106" spans="1:21">
      <c r="A106" s="16">
        <v>0</v>
      </c>
      <c r="B106" s="16">
        <v>701</v>
      </c>
      <c r="C106" s="16">
        <v>70100</v>
      </c>
      <c r="D106" s="17">
        <v>13</v>
      </c>
      <c r="E106" s="17">
        <v>392</v>
      </c>
      <c r="F106" s="17">
        <v>112</v>
      </c>
      <c r="G106" s="17">
        <v>2</v>
      </c>
      <c r="H106" s="17">
        <v>262</v>
      </c>
      <c r="I106" s="17">
        <v>0</v>
      </c>
      <c r="J106" s="16" t="s">
        <v>283</v>
      </c>
      <c r="K106" s="16" t="s">
        <v>295</v>
      </c>
      <c r="L106" s="18" t="s">
        <v>411</v>
      </c>
      <c r="M106" s="18" t="s">
        <v>391</v>
      </c>
      <c r="O106" s="11">
        <v>2047000</v>
      </c>
      <c r="P106" s="9" t="s">
        <v>127</v>
      </c>
      <c r="Q106" s="6">
        <v>1000</v>
      </c>
      <c r="R106" s="6">
        <v>5000</v>
      </c>
      <c r="S106" s="6">
        <v>5000</v>
      </c>
      <c r="T106" s="6">
        <v>10000</v>
      </c>
      <c r="U106" s="6">
        <v>21000</v>
      </c>
    </row>
    <row r="107" spans="1:21">
      <c r="A107" s="16">
        <v>0</v>
      </c>
      <c r="B107" s="16">
        <v>701</v>
      </c>
      <c r="C107" s="16">
        <v>70100</v>
      </c>
      <c r="D107" s="17">
        <v>13</v>
      </c>
      <c r="E107" s="17">
        <v>392</v>
      </c>
      <c r="F107" s="17">
        <v>112</v>
      </c>
      <c r="G107" s="17">
        <v>2</v>
      </c>
      <c r="H107" s="17">
        <v>266</v>
      </c>
      <c r="I107" s="17">
        <v>0</v>
      </c>
      <c r="J107" s="16" t="s">
        <v>287</v>
      </c>
      <c r="K107" s="16" t="s">
        <v>295</v>
      </c>
      <c r="L107" s="18" t="s">
        <v>412</v>
      </c>
      <c r="M107" s="18" t="s">
        <v>391</v>
      </c>
      <c r="O107" s="11">
        <v>2048000</v>
      </c>
      <c r="P107" s="9" t="s">
        <v>128</v>
      </c>
      <c r="Q107" s="6">
        <v>93418.65</v>
      </c>
      <c r="R107" s="6">
        <v>72245.03</v>
      </c>
      <c r="S107" s="6">
        <v>80088.42</v>
      </c>
      <c r="T107" s="6">
        <v>80990.990000000005</v>
      </c>
      <c r="U107" s="6">
        <v>326743.09000000003</v>
      </c>
    </row>
    <row r="108" spans="1:21">
      <c r="A108" s="16">
        <v>0</v>
      </c>
      <c r="B108" s="16">
        <v>702</v>
      </c>
      <c r="C108" s="16">
        <v>70200</v>
      </c>
      <c r="D108" s="17">
        <v>4</v>
      </c>
      <c r="E108" s="17">
        <v>122</v>
      </c>
      <c r="F108" s="17">
        <v>2</v>
      </c>
      <c r="G108" s="17">
        <v>2</v>
      </c>
      <c r="H108" s="17">
        <v>11</v>
      </c>
      <c r="I108" s="17">
        <v>0</v>
      </c>
      <c r="J108" s="16" t="s">
        <v>95</v>
      </c>
      <c r="K108" s="16" t="s">
        <v>295</v>
      </c>
      <c r="L108" s="18" t="s">
        <v>413</v>
      </c>
      <c r="M108" s="18" t="s">
        <v>297</v>
      </c>
      <c r="O108" s="11">
        <v>2049000</v>
      </c>
      <c r="P108" s="9" t="s">
        <v>129</v>
      </c>
      <c r="Q108" s="6">
        <v>149158</v>
      </c>
      <c r="R108" s="6">
        <v>151376</v>
      </c>
      <c r="S108" s="6">
        <v>162951</v>
      </c>
      <c r="T108" s="6">
        <v>211958</v>
      </c>
      <c r="U108" s="6">
        <v>675443</v>
      </c>
    </row>
    <row r="109" spans="1:21">
      <c r="A109" s="16">
        <v>0</v>
      </c>
      <c r="B109" s="16">
        <v>702</v>
      </c>
      <c r="C109" s="16">
        <v>70200</v>
      </c>
      <c r="D109" s="17">
        <v>4</v>
      </c>
      <c r="E109" s="17">
        <v>122</v>
      </c>
      <c r="F109" s="17">
        <v>2</v>
      </c>
      <c r="G109" s="17">
        <v>2</v>
      </c>
      <c r="H109" s="17">
        <v>87</v>
      </c>
      <c r="I109" s="17">
        <v>0</v>
      </c>
      <c r="J109" s="16" t="s">
        <v>162</v>
      </c>
      <c r="K109" s="16" t="s">
        <v>295</v>
      </c>
      <c r="L109" s="18" t="s">
        <v>414</v>
      </c>
      <c r="M109" s="18" t="s">
        <v>297</v>
      </c>
      <c r="O109" s="11">
        <v>2050000</v>
      </c>
      <c r="P109" s="9" t="s">
        <v>130</v>
      </c>
      <c r="Q109" s="6">
        <v>134000</v>
      </c>
      <c r="R109" s="6">
        <v>140000</v>
      </c>
      <c r="S109" s="6">
        <v>147000</v>
      </c>
      <c r="T109" s="6">
        <v>173000</v>
      </c>
      <c r="U109" s="6">
        <v>594000</v>
      </c>
    </row>
    <row r="110" spans="1:21">
      <c r="A110" s="16">
        <v>0</v>
      </c>
      <c r="B110" s="16">
        <v>702</v>
      </c>
      <c r="C110" s="16">
        <v>70200</v>
      </c>
      <c r="D110" s="17">
        <v>4</v>
      </c>
      <c r="E110" s="17">
        <v>128</v>
      </c>
      <c r="F110" s="17">
        <v>2</v>
      </c>
      <c r="G110" s="17">
        <v>2</v>
      </c>
      <c r="H110" s="17">
        <v>88</v>
      </c>
      <c r="I110" s="17">
        <v>0</v>
      </c>
      <c r="J110" s="16" t="s">
        <v>163</v>
      </c>
      <c r="K110" s="16" t="s">
        <v>295</v>
      </c>
      <c r="L110" s="18" t="s">
        <v>415</v>
      </c>
      <c r="M110" s="18" t="s">
        <v>303</v>
      </c>
      <c r="O110" s="11">
        <v>2051000</v>
      </c>
      <c r="P110" s="9" t="s">
        <v>131</v>
      </c>
      <c r="Q110" s="6">
        <v>5000</v>
      </c>
      <c r="R110" s="6">
        <v>5000</v>
      </c>
      <c r="S110" s="6">
        <v>5000</v>
      </c>
      <c r="T110" s="6">
        <v>8000</v>
      </c>
      <c r="U110" s="6">
        <v>23000</v>
      </c>
    </row>
    <row r="111" spans="1:21">
      <c r="A111" s="16">
        <v>0</v>
      </c>
      <c r="B111" s="16">
        <v>702</v>
      </c>
      <c r="C111" s="16">
        <v>70200</v>
      </c>
      <c r="D111" s="17">
        <v>4</v>
      </c>
      <c r="E111" s="17">
        <v>271</v>
      </c>
      <c r="F111" s="17">
        <v>2</v>
      </c>
      <c r="G111" s="17">
        <v>2</v>
      </c>
      <c r="H111" s="17">
        <v>11</v>
      </c>
      <c r="I111" s="17">
        <v>0</v>
      </c>
      <c r="J111" s="16" t="s">
        <v>95</v>
      </c>
      <c r="K111" s="16" t="s">
        <v>295</v>
      </c>
      <c r="L111" s="18" t="s">
        <v>413</v>
      </c>
      <c r="M111" s="18" t="s">
        <v>304</v>
      </c>
      <c r="O111" s="11">
        <v>2052000</v>
      </c>
      <c r="P111" s="9" t="s">
        <v>132</v>
      </c>
      <c r="Q111" s="6">
        <v>20000</v>
      </c>
      <c r="R111" s="6">
        <v>40000</v>
      </c>
      <c r="S111" s="6">
        <v>40000</v>
      </c>
      <c r="T111" s="6">
        <v>50000</v>
      </c>
      <c r="U111" s="6">
        <v>150000</v>
      </c>
    </row>
    <row r="112" spans="1:21">
      <c r="A112" s="16">
        <v>0</v>
      </c>
      <c r="B112" s="16">
        <v>702</v>
      </c>
      <c r="C112" s="16">
        <v>70200</v>
      </c>
      <c r="D112" s="17">
        <v>4</v>
      </c>
      <c r="E112" s="17">
        <v>331</v>
      </c>
      <c r="F112" s="17">
        <v>2</v>
      </c>
      <c r="G112" s="17">
        <v>2</v>
      </c>
      <c r="H112" s="17">
        <v>11</v>
      </c>
      <c r="I112" s="17">
        <v>0</v>
      </c>
      <c r="J112" s="16" t="s">
        <v>95</v>
      </c>
      <c r="K112" s="16" t="s">
        <v>295</v>
      </c>
      <c r="L112" s="18" t="s">
        <v>413</v>
      </c>
      <c r="M112" s="18" t="s">
        <v>305</v>
      </c>
      <c r="O112" s="11">
        <v>2053000</v>
      </c>
      <c r="P112" s="9" t="s">
        <v>133</v>
      </c>
      <c r="Q112" s="6">
        <v>5000</v>
      </c>
      <c r="R112" s="6">
        <v>5000</v>
      </c>
      <c r="S112" s="6">
        <v>8000</v>
      </c>
      <c r="T112" s="6">
        <v>10000</v>
      </c>
      <c r="U112" s="6">
        <v>28000</v>
      </c>
    </row>
    <row r="113" spans="1:21">
      <c r="A113" s="16">
        <v>0</v>
      </c>
      <c r="B113" s="16">
        <v>702</v>
      </c>
      <c r="C113" s="16">
        <v>70200</v>
      </c>
      <c r="D113" s="17">
        <v>4</v>
      </c>
      <c r="E113" s="17">
        <v>125</v>
      </c>
      <c r="F113" s="17">
        <v>113</v>
      </c>
      <c r="G113" s="17">
        <v>2</v>
      </c>
      <c r="H113" s="17">
        <v>99</v>
      </c>
      <c r="I113" s="17">
        <v>0</v>
      </c>
      <c r="J113" s="16" t="s">
        <v>174</v>
      </c>
      <c r="K113" s="16" t="s">
        <v>295</v>
      </c>
      <c r="L113" s="18" t="s">
        <v>416</v>
      </c>
      <c r="M113" s="18" t="s">
        <v>417</v>
      </c>
      <c r="O113" s="11">
        <v>2054000</v>
      </c>
      <c r="P113" s="9" t="s">
        <v>134</v>
      </c>
      <c r="Q113" s="6">
        <v>5000</v>
      </c>
      <c r="R113" s="6">
        <v>5000</v>
      </c>
      <c r="S113" s="6">
        <v>8000</v>
      </c>
      <c r="T113" s="6">
        <v>10000</v>
      </c>
      <c r="U113" s="6">
        <v>28000</v>
      </c>
    </row>
    <row r="114" spans="1:21">
      <c r="A114" s="16">
        <v>0</v>
      </c>
      <c r="B114" s="16">
        <v>702</v>
      </c>
      <c r="C114" s="16">
        <v>70200</v>
      </c>
      <c r="D114" s="17">
        <v>4</v>
      </c>
      <c r="E114" s="17">
        <v>695</v>
      </c>
      <c r="F114" s="17">
        <v>113</v>
      </c>
      <c r="G114" s="17">
        <v>0</v>
      </c>
      <c r="H114" s="17">
        <v>14</v>
      </c>
      <c r="I114" s="17">
        <v>0</v>
      </c>
      <c r="J114" s="16" t="s">
        <v>28</v>
      </c>
      <c r="K114" s="16" t="s">
        <v>295</v>
      </c>
      <c r="L114" s="18" t="s">
        <v>418</v>
      </c>
      <c r="M114" s="18" t="s">
        <v>419</v>
      </c>
      <c r="O114" s="11">
        <v>2055000</v>
      </c>
      <c r="P114" s="9" t="s">
        <v>135</v>
      </c>
      <c r="Q114" s="6">
        <v>20000</v>
      </c>
      <c r="R114" s="6">
        <v>20000</v>
      </c>
      <c r="S114" s="6">
        <v>20000</v>
      </c>
      <c r="T114" s="6">
        <v>20000</v>
      </c>
      <c r="U114" s="6">
        <v>80000</v>
      </c>
    </row>
    <row r="115" spans="1:21">
      <c r="A115" s="16">
        <v>0</v>
      </c>
      <c r="B115" s="16">
        <v>702</v>
      </c>
      <c r="C115" s="16">
        <v>70200</v>
      </c>
      <c r="D115" s="17">
        <v>4</v>
      </c>
      <c r="E115" s="17">
        <v>695</v>
      </c>
      <c r="F115" s="17">
        <v>113</v>
      </c>
      <c r="G115" s="17">
        <v>0</v>
      </c>
      <c r="H115" s="17">
        <v>15</v>
      </c>
      <c r="I115" s="17">
        <v>0</v>
      </c>
      <c r="J115" s="16" t="s">
        <v>30</v>
      </c>
      <c r="K115" s="16" t="s">
        <v>295</v>
      </c>
      <c r="L115" s="18" t="s">
        <v>420</v>
      </c>
      <c r="M115" s="18" t="s">
        <v>419</v>
      </c>
      <c r="O115" s="11">
        <v>2056000</v>
      </c>
      <c r="P115" s="9" t="s">
        <v>136</v>
      </c>
      <c r="Q115" s="6">
        <v>67185.48</v>
      </c>
      <c r="R115" s="6">
        <v>62987.93</v>
      </c>
      <c r="S115" s="6">
        <v>64707.62</v>
      </c>
      <c r="T115" s="6">
        <v>100000</v>
      </c>
      <c r="U115" s="6">
        <v>294881.03000000003</v>
      </c>
    </row>
    <row r="116" spans="1:21">
      <c r="A116" s="16">
        <v>0</v>
      </c>
      <c r="B116" s="16">
        <v>702</v>
      </c>
      <c r="C116" s="16">
        <v>70200</v>
      </c>
      <c r="D116" s="17">
        <v>4</v>
      </c>
      <c r="E116" s="17">
        <v>695</v>
      </c>
      <c r="F116" s="17">
        <v>113</v>
      </c>
      <c r="G116" s="17">
        <v>1</v>
      </c>
      <c r="H116" s="17">
        <v>17</v>
      </c>
      <c r="I116" s="17">
        <v>0</v>
      </c>
      <c r="J116" s="16" t="s">
        <v>62</v>
      </c>
      <c r="K116" s="16" t="s">
        <v>295</v>
      </c>
      <c r="L116" s="18" t="s">
        <v>421</v>
      </c>
      <c r="M116" s="18" t="s">
        <v>419</v>
      </c>
      <c r="O116" s="11">
        <v>2057000</v>
      </c>
      <c r="P116" s="9" t="s">
        <v>137</v>
      </c>
      <c r="Q116" s="6">
        <v>30000</v>
      </c>
      <c r="R116" s="6">
        <v>35000</v>
      </c>
      <c r="S116" s="6">
        <v>40000</v>
      </c>
      <c r="T116" s="6">
        <v>45000</v>
      </c>
      <c r="U116" s="6">
        <v>150000</v>
      </c>
    </row>
    <row r="117" spans="1:21">
      <c r="A117" s="16">
        <v>0</v>
      </c>
      <c r="B117" s="16">
        <v>702</v>
      </c>
      <c r="C117" s="16">
        <v>70200</v>
      </c>
      <c r="D117" s="17">
        <v>4</v>
      </c>
      <c r="E117" s="17">
        <v>695</v>
      </c>
      <c r="F117" s="17">
        <v>113</v>
      </c>
      <c r="G117" s="17">
        <v>1</v>
      </c>
      <c r="H117" s="17">
        <v>18</v>
      </c>
      <c r="I117" s="17">
        <v>0</v>
      </c>
      <c r="J117" s="16" t="s">
        <v>63</v>
      </c>
      <c r="K117" s="16" t="s">
        <v>295</v>
      </c>
      <c r="L117" s="18" t="s">
        <v>422</v>
      </c>
      <c r="M117" s="18" t="s">
        <v>419</v>
      </c>
      <c r="O117" s="11">
        <v>2058000</v>
      </c>
      <c r="P117" s="9" t="s">
        <v>86</v>
      </c>
      <c r="Q117" s="6">
        <v>5000</v>
      </c>
      <c r="R117" s="6">
        <v>5000</v>
      </c>
      <c r="S117" s="6">
        <v>5000</v>
      </c>
      <c r="T117" s="6">
        <v>5000</v>
      </c>
      <c r="U117" s="6">
        <v>20000</v>
      </c>
    </row>
    <row r="118" spans="1:21">
      <c r="A118" s="16">
        <v>0</v>
      </c>
      <c r="B118" s="16">
        <v>702</v>
      </c>
      <c r="C118" s="16">
        <v>70200</v>
      </c>
      <c r="D118" s="17">
        <v>4</v>
      </c>
      <c r="E118" s="17">
        <v>695</v>
      </c>
      <c r="F118" s="17">
        <v>113</v>
      </c>
      <c r="G118" s="17">
        <v>1</v>
      </c>
      <c r="H118" s="17">
        <v>20</v>
      </c>
      <c r="I118" s="17">
        <v>0</v>
      </c>
      <c r="J118" s="16" t="s">
        <v>65</v>
      </c>
      <c r="K118" s="16" t="s">
        <v>295</v>
      </c>
      <c r="L118" s="18" t="s">
        <v>423</v>
      </c>
      <c r="M118" s="18" t="s">
        <v>419</v>
      </c>
      <c r="O118" s="11">
        <v>2059000</v>
      </c>
      <c r="P118" s="9" t="s">
        <v>138</v>
      </c>
      <c r="Q118" s="6">
        <v>10000</v>
      </c>
      <c r="R118" s="6">
        <v>15000</v>
      </c>
      <c r="S118" s="6">
        <v>20000</v>
      </c>
      <c r="T118" s="6">
        <v>25000</v>
      </c>
      <c r="U118" s="6">
        <v>70000</v>
      </c>
    </row>
    <row r="119" spans="1:21">
      <c r="A119" s="16">
        <v>0</v>
      </c>
      <c r="B119" s="16">
        <v>702</v>
      </c>
      <c r="C119" s="16">
        <v>70200</v>
      </c>
      <c r="D119" s="17">
        <v>4</v>
      </c>
      <c r="E119" s="17">
        <v>695</v>
      </c>
      <c r="F119" s="17">
        <v>113</v>
      </c>
      <c r="G119" s="17">
        <v>1</v>
      </c>
      <c r="H119" s="17">
        <v>21</v>
      </c>
      <c r="I119" s="17">
        <v>0</v>
      </c>
      <c r="J119" s="16" t="s">
        <v>66</v>
      </c>
      <c r="K119" s="16" t="s">
        <v>295</v>
      </c>
      <c r="L119" s="18" t="s">
        <v>424</v>
      </c>
      <c r="M119" s="18" t="s">
        <v>419</v>
      </c>
      <c r="O119" s="11">
        <v>2060000</v>
      </c>
      <c r="P119" s="9" t="s">
        <v>139</v>
      </c>
      <c r="Q119" s="6">
        <v>20000</v>
      </c>
      <c r="R119" s="6">
        <v>30000</v>
      </c>
      <c r="S119" s="6">
        <v>35000</v>
      </c>
      <c r="T119" s="6">
        <v>50446.33</v>
      </c>
      <c r="U119" s="6">
        <v>135446.32999999999</v>
      </c>
    </row>
    <row r="120" spans="1:21">
      <c r="A120" s="16">
        <v>0</v>
      </c>
      <c r="B120" s="16">
        <v>702</v>
      </c>
      <c r="C120" s="16">
        <v>70200</v>
      </c>
      <c r="D120" s="17">
        <v>4</v>
      </c>
      <c r="E120" s="17">
        <v>695</v>
      </c>
      <c r="F120" s="17">
        <v>113</v>
      </c>
      <c r="G120" s="17">
        <v>1</v>
      </c>
      <c r="H120" s="17">
        <v>22</v>
      </c>
      <c r="I120" s="17">
        <v>0</v>
      </c>
      <c r="J120" s="16" t="s">
        <v>67</v>
      </c>
      <c r="K120" s="16" t="s">
        <v>295</v>
      </c>
      <c r="L120" s="18" t="s">
        <v>425</v>
      </c>
      <c r="M120" s="18" t="s">
        <v>419</v>
      </c>
      <c r="O120" s="11">
        <v>2061000</v>
      </c>
      <c r="P120" s="9" t="s">
        <v>140</v>
      </c>
      <c r="Q120" s="6">
        <v>10000</v>
      </c>
      <c r="R120" s="6">
        <v>15000</v>
      </c>
      <c r="S120" s="6">
        <v>15000</v>
      </c>
      <c r="T120" s="6">
        <v>15000</v>
      </c>
      <c r="U120" s="6">
        <v>55000</v>
      </c>
    </row>
    <row r="121" spans="1:21">
      <c r="A121" s="16">
        <v>0</v>
      </c>
      <c r="B121" s="16">
        <v>702</v>
      </c>
      <c r="C121" s="16">
        <v>70200</v>
      </c>
      <c r="D121" s="17">
        <v>4</v>
      </c>
      <c r="E121" s="17">
        <v>695</v>
      </c>
      <c r="F121" s="17">
        <v>113</v>
      </c>
      <c r="G121" s="17">
        <v>2</v>
      </c>
      <c r="H121" s="17">
        <v>89</v>
      </c>
      <c r="I121" s="17">
        <v>0</v>
      </c>
      <c r="J121" s="16" t="s">
        <v>164</v>
      </c>
      <c r="K121" s="16" t="s">
        <v>295</v>
      </c>
      <c r="L121" s="18" t="s">
        <v>426</v>
      </c>
      <c r="M121" s="18" t="s">
        <v>419</v>
      </c>
      <c r="O121" s="11">
        <v>2062000</v>
      </c>
      <c r="P121" s="9" t="s">
        <v>141</v>
      </c>
      <c r="Q121" s="6">
        <v>20000</v>
      </c>
      <c r="R121" s="6">
        <v>22000</v>
      </c>
      <c r="S121" s="6">
        <v>22000</v>
      </c>
      <c r="T121" s="6">
        <v>25000</v>
      </c>
      <c r="U121" s="6">
        <v>89000</v>
      </c>
    </row>
    <row r="122" spans="1:21">
      <c r="A122" s="16">
        <v>0</v>
      </c>
      <c r="B122" s="16">
        <v>702</v>
      </c>
      <c r="C122" s="16">
        <v>70200</v>
      </c>
      <c r="D122" s="17">
        <v>4</v>
      </c>
      <c r="E122" s="17">
        <v>695</v>
      </c>
      <c r="F122" s="17">
        <v>113</v>
      </c>
      <c r="G122" s="17">
        <v>2</v>
      </c>
      <c r="H122" s="17">
        <v>91</v>
      </c>
      <c r="I122" s="17">
        <v>0</v>
      </c>
      <c r="J122" s="16" t="s">
        <v>166</v>
      </c>
      <c r="K122" s="16" t="s">
        <v>295</v>
      </c>
      <c r="L122" s="18" t="s">
        <v>427</v>
      </c>
      <c r="M122" s="18" t="s">
        <v>419</v>
      </c>
      <c r="O122" s="11">
        <v>2063000</v>
      </c>
      <c r="P122" s="9" t="s">
        <v>142</v>
      </c>
      <c r="Q122" s="6">
        <v>15000</v>
      </c>
      <c r="R122" s="6">
        <v>20000</v>
      </c>
      <c r="S122" s="6">
        <v>20000</v>
      </c>
      <c r="T122" s="6">
        <v>20000</v>
      </c>
      <c r="U122" s="6">
        <v>75000</v>
      </c>
    </row>
    <row r="123" spans="1:21">
      <c r="A123" s="16">
        <v>0</v>
      </c>
      <c r="B123" s="16">
        <v>702</v>
      </c>
      <c r="C123" s="16">
        <v>70200</v>
      </c>
      <c r="D123" s="17">
        <v>4</v>
      </c>
      <c r="E123" s="17">
        <v>695</v>
      </c>
      <c r="F123" s="17">
        <v>113</v>
      </c>
      <c r="G123" s="17">
        <v>2</v>
      </c>
      <c r="H123" s="17">
        <v>93</v>
      </c>
      <c r="I123" s="17">
        <v>0</v>
      </c>
      <c r="J123" s="16" t="s">
        <v>168</v>
      </c>
      <c r="K123" s="16" t="s">
        <v>295</v>
      </c>
      <c r="L123" s="18" t="s">
        <v>428</v>
      </c>
      <c r="M123" s="18" t="s">
        <v>419</v>
      </c>
      <c r="O123" s="11">
        <v>2064000</v>
      </c>
      <c r="P123" s="9" t="s">
        <v>143</v>
      </c>
      <c r="Q123" s="6">
        <v>10000</v>
      </c>
      <c r="R123" s="6">
        <v>10000</v>
      </c>
      <c r="S123" s="6">
        <v>15000</v>
      </c>
      <c r="T123" s="6">
        <v>15000</v>
      </c>
      <c r="U123" s="6">
        <v>50000</v>
      </c>
    </row>
    <row r="124" spans="1:21">
      <c r="A124" s="16">
        <v>0</v>
      </c>
      <c r="B124" s="16">
        <v>702</v>
      </c>
      <c r="C124" s="16">
        <v>70200</v>
      </c>
      <c r="D124" s="17">
        <v>4</v>
      </c>
      <c r="E124" s="17">
        <v>695</v>
      </c>
      <c r="F124" s="17">
        <v>113</v>
      </c>
      <c r="G124" s="17">
        <v>2</v>
      </c>
      <c r="H124" s="17">
        <v>97</v>
      </c>
      <c r="I124" s="17">
        <v>0</v>
      </c>
      <c r="J124" s="16" t="s">
        <v>172</v>
      </c>
      <c r="K124" s="16" t="s">
        <v>295</v>
      </c>
      <c r="L124" s="18" t="s">
        <v>407</v>
      </c>
      <c r="M124" s="18" t="s">
        <v>419</v>
      </c>
      <c r="O124" s="11">
        <v>2065000</v>
      </c>
      <c r="P124" s="9" t="s">
        <v>136</v>
      </c>
      <c r="Q124" s="6">
        <v>101270.05</v>
      </c>
      <c r="R124" s="6">
        <v>116987.88</v>
      </c>
      <c r="S124" s="6">
        <v>125739.03</v>
      </c>
      <c r="T124" s="6">
        <v>150000</v>
      </c>
      <c r="U124" s="6">
        <v>493996.96</v>
      </c>
    </row>
    <row r="125" spans="1:21">
      <c r="A125" s="16">
        <v>0</v>
      </c>
      <c r="B125" s="16">
        <v>702</v>
      </c>
      <c r="C125" s="16">
        <v>70200</v>
      </c>
      <c r="D125" s="17">
        <v>4</v>
      </c>
      <c r="E125" s="17">
        <v>695</v>
      </c>
      <c r="F125" s="17">
        <v>113</v>
      </c>
      <c r="G125" s="17">
        <v>2</v>
      </c>
      <c r="H125" s="17">
        <v>98</v>
      </c>
      <c r="I125" s="17">
        <v>0</v>
      </c>
      <c r="J125" s="16" t="s">
        <v>173</v>
      </c>
      <c r="K125" s="16" t="s">
        <v>295</v>
      </c>
      <c r="L125" s="18" t="s">
        <v>429</v>
      </c>
      <c r="M125" s="18" t="s">
        <v>419</v>
      </c>
      <c r="O125" s="11">
        <v>2066000</v>
      </c>
      <c r="P125" s="9" t="s">
        <v>144</v>
      </c>
      <c r="Q125" s="6">
        <v>2000</v>
      </c>
      <c r="R125" s="6">
        <v>2262.06</v>
      </c>
      <c r="S125" s="6">
        <v>2558.4499999999998</v>
      </c>
      <c r="T125" s="6">
        <v>3000</v>
      </c>
      <c r="U125" s="6">
        <v>9820.51</v>
      </c>
    </row>
    <row r="126" spans="1:21">
      <c r="A126" s="16">
        <v>0</v>
      </c>
      <c r="B126" s="16">
        <v>702</v>
      </c>
      <c r="C126" s="16">
        <v>70200</v>
      </c>
      <c r="D126" s="17">
        <v>13</v>
      </c>
      <c r="E126" s="17">
        <v>122</v>
      </c>
      <c r="F126" s="17">
        <v>2</v>
      </c>
      <c r="G126" s="17">
        <v>2</v>
      </c>
      <c r="H126" s="17">
        <v>83</v>
      </c>
      <c r="I126" s="17">
        <v>0</v>
      </c>
      <c r="J126" s="16" t="s">
        <v>158</v>
      </c>
      <c r="K126" s="16" t="s">
        <v>295</v>
      </c>
      <c r="L126" s="18" t="s">
        <v>403</v>
      </c>
      <c r="M126" s="18" t="s">
        <v>384</v>
      </c>
      <c r="O126" s="11">
        <v>2067000</v>
      </c>
      <c r="P126" s="9" t="s">
        <v>145</v>
      </c>
      <c r="Q126" s="6">
        <v>5000</v>
      </c>
      <c r="R126" s="6">
        <v>5000</v>
      </c>
      <c r="S126" s="6">
        <v>5000</v>
      </c>
      <c r="T126" s="6">
        <v>5000</v>
      </c>
      <c r="U126" s="6">
        <v>20000</v>
      </c>
    </row>
    <row r="127" spans="1:21">
      <c r="A127" s="16">
        <v>0</v>
      </c>
      <c r="B127" s="16">
        <v>702</v>
      </c>
      <c r="C127" s="16">
        <v>70200</v>
      </c>
      <c r="D127" s="17">
        <v>13</v>
      </c>
      <c r="E127" s="17">
        <v>695</v>
      </c>
      <c r="F127" s="17">
        <v>113</v>
      </c>
      <c r="G127" s="17">
        <v>0</v>
      </c>
      <c r="H127" s="17">
        <v>16</v>
      </c>
      <c r="I127" s="17">
        <v>0</v>
      </c>
      <c r="J127" s="16" t="s">
        <v>430</v>
      </c>
      <c r="K127" s="16" t="s">
        <v>295</v>
      </c>
      <c r="L127" s="18" t="s">
        <v>431</v>
      </c>
      <c r="M127" s="18" t="s">
        <v>432</v>
      </c>
      <c r="O127" s="11">
        <v>2068000</v>
      </c>
      <c r="P127" s="9" t="s">
        <v>146</v>
      </c>
      <c r="Q127" s="6">
        <v>1</v>
      </c>
      <c r="R127" s="6">
        <v>1</v>
      </c>
      <c r="S127" s="6">
        <v>1</v>
      </c>
      <c r="T127" s="6">
        <v>29454.54</v>
      </c>
      <c r="U127" s="6">
        <v>29457.54</v>
      </c>
    </row>
    <row r="128" spans="1:21">
      <c r="A128" s="16">
        <v>0</v>
      </c>
      <c r="B128" s="16">
        <v>702</v>
      </c>
      <c r="C128" s="16">
        <v>70200</v>
      </c>
      <c r="D128" s="17">
        <v>13</v>
      </c>
      <c r="E128" s="17">
        <v>695</v>
      </c>
      <c r="F128" s="17">
        <v>113</v>
      </c>
      <c r="G128" s="17">
        <v>1</v>
      </c>
      <c r="H128" s="17">
        <v>15</v>
      </c>
      <c r="I128" s="17">
        <v>0</v>
      </c>
      <c r="J128" s="16" t="s">
        <v>60</v>
      </c>
      <c r="K128" s="16" t="s">
        <v>295</v>
      </c>
      <c r="L128" s="18" t="s">
        <v>433</v>
      </c>
      <c r="M128" s="18" t="s">
        <v>432</v>
      </c>
      <c r="O128" s="11">
        <v>2069000</v>
      </c>
      <c r="P128" s="9" t="s">
        <v>147</v>
      </c>
      <c r="Q128" s="6">
        <v>10000</v>
      </c>
      <c r="R128" s="6">
        <v>11310.3</v>
      </c>
      <c r="S128" s="6">
        <v>12792.28</v>
      </c>
      <c r="T128" s="6">
        <v>14000</v>
      </c>
      <c r="U128" s="6">
        <v>48102.58</v>
      </c>
    </row>
    <row r="129" spans="1:21">
      <c r="A129" s="16">
        <v>0</v>
      </c>
      <c r="B129" s="16">
        <v>702</v>
      </c>
      <c r="C129" s="16">
        <v>70200</v>
      </c>
      <c r="D129" s="17">
        <v>13</v>
      </c>
      <c r="E129" s="17">
        <v>695</v>
      </c>
      <c r="F129" s="17">
        <v>113</v>
      </c>
      <c r="G129" s="17">
        <v>2</v>
      </c>
      <c r="H129" s="17">
        <v>94</v>
      </c>
      <c r="I129" s="17">
        <v>0</v>
      </c>
      <c r="J129" s="16" t="s">
        <v>434</v>
      </c>
      <c r="K129" s="16" t="s">
        <v>295</v>
      </c>
      <c r="L129" s="18" t="s">
        <v>435</v>
      </c>
      <c r="M129" s="18" t="s">
        <v>432</v>
      </c>
      <c r="O129" s="11">
        <v>2070000</v>
      </c>
      <c r="P129" s="9" t="s">
        <v>86</v>
      </c>
      <c r="Q129" s="6">
        <v>5000</v>
      </c>
      <c r="R129" s="6">
        <v>5655</v>
      </c>
      <c r="S129" s="6">
        <v>6396</v>
      </c>
      <c r="T129" s="6">
        <v>7000</v>
      </c>
      <c r="U129" s="6">
        <v>24051</v>
      </c>
    </row>
    <row r="130" spans="1:21">
      <c r="A130" s="16">
        <v>0</v>
      </c>
      <c r="B130" s="16">
        <v>702</v>
      </c>
      <c r="C130" s="16">
        <v>70200</v>
      </c>
      <c r="D130" s="17">
        <v>23</v>
      </c>
      <c r="E130" s="17">
        <v>695</v>
      </c>
      <c r="F130" s="17">
        <v>113</v>
      </c>
      <c r="G130" s="17">
        <v>1</v>
      </c>
      <c r="H130" s="17">
        <v>16</v>
      </c>
      <c r="I130" s="17">
        <v>0</v>
      </c>
      <c r="J130" s="16" t="s">
        <v>61</v>
      </c>
      <c r="K130" s="16" t="s">
        <v>295</v>
      </c>
      <c r="L130" s="18" t="s">
        <v>436</v>
      </c>
      <c r="M130" s="18" t="s">
        <v>437</v>
      </c>
      <c r="O130" s="11">
        <v>2071000</v>
      </c>
      <c r="P130" s="9" t="s">
        <v>148</v>
      </c>
      <c r="Q130" s="6">
        <v>5000</v>
      </c>
      <c r="R130" s="6">
        <v>5655</v>
      </c>
      <c r="S130" s="6">
        <v>6396</v>
      </c>
      <c r="T130" s="6">
        <v>7000</v>
      </c>
      <c r="U130" s="6">
        <v>24051</v>
      </c>
    </row>
    <row r="131" spans="1:21">
      <c r="A131" s="16">
        <v>0</v>
      </c>
      <c r="B131" s="16">
        <v>702</v>
      </c>
      <c r="C131" s="16">
        <v>70200</v>
      </c>
      <c r="D131" s="17">
        <v>23</v>
      </c>
      <c r="E131" s="17">
        <v>695</v>
      </c>
      <c r="F131" s="17">
        <v>113</v>
      </c>
      <c r="G131" s="17">
        <v>1</v>
      </c>
      <c r="H131" s="17">
        <v>19</v>
      </c>
      <c r="I131" s="17">
        <v>0</v>
      </c>
      <c r="J131" s="16" t="s">
        <v>64</v>
      </c>
      <c r="K131" s="16" t="s">
        <v>295</v>
      </c>
      <c r="L131" s="18" t="s">
        <v>438</v>
      </c>
      <c r="M131" s="18" t="s">
        <v>437</v>
      </c>
      <c r="O131" s="11">
        <v>2072000</v>
      </c>
      <c r="P131" s="9" t="s">
        <v>149</v>
      </c>
      <c r="Q131" s="6">
        <v>90000</v>
      </c>
      <c r="R131" s="6">
        <v>100000</v>
      </c>
      <c r="S131" s="6">
        <v>110000</v>
      </c>
      <c r="T131" s="6">
        <v>120000</v>
      </c>
      <c r="U131" s="6">
        <v>420000</v>
      </c>
    </row>
    <row r="132" spans="1:21">
      <c r="A132" s="16">
        <v>0</v>
      </c>
      <c r="B132" s="16">
        <v>801</v>
      </c>
      <c r="C132" s="16">
        <v>80100</v>
      </c>
      <c r="D132" s="17">
        <v>4</v>
      </c>
      <c r="E132" s="17">
        <v>122</v>
      </c>
      <c r="F132" s="17">
        <v>2</v>
      </c>
      <c r="G132" s="17">
        <v>2</v>
      </c>
      <c r="H132" s="17">
        <v>12</v>
      </c>
      <c r="I132" s="17">
        <v>0</v>
      </c>
      <c r="J132" s="16" t="s">
        <v>96</v>
      </c>
      <c r="K132" s="16" t="s">
        <v>295</v>
      </c>
      <c r="L132" s="18" t="s">
        <v>439</v>
      </c>
      <c r="M132" s="18" t="s">
        <v>297</v>
      </c>
      <c r="O132" s="11">
        <v>2073000</v>
      </c>
      <c r="P132" s="9" t="s">
        <v>150</v>
      </c>
      <c r="Q132" s="6">
        <v>1</v>
      </c>
      <c r="R132" s="6">
        <v>1</v>
      </c>
      <c r="S132" s="6">
        <v>1</v>
      </c>
      <c r="T132" s="6">
        <v>1</v>
      </c>
      <c r="U132" s="6">
        <v>4</v>
      </c>
    </row>
    <row r="133" spans="1:21">
      <c r="A133" s="16">
        <v>0</v>
      </c>
      <c r="B133" s="16">
        <v>801</v>
      </c>
      <c r="C133" s="16">
        <v>80100</v>
      </c>
      <c r="D133" s="17">
        <v>4</v>
      </c>
      <c r="E133" s="17">
        <v>122</v>
      </c>
      <c r="F133" s="17">
        <v>2</v>
      </c>
      <c r="G133" s="17">
        <v>2</v>
      </c>
      <c r="H133" s="17">
        <v>101</v>
      </c>
      <c r="I133" s="17">
        <v>0</v>
      </c>
      <c r="J133" s="16" t="s">
        <v>176</v>
      </c>
      <c r="K133" s="16" t="s">
        <v>295</v>
      </c>
      <c r="L133" s="18" t="s">
        <v>440</v>
      </c>
      <c r="M133" s="18" t="s">
        <v>297</v>
      </c>
      <c r="O133" s="11">
        <v>2074000</v>
      </c>
      <c r="P133" s="9" t="s">
        <v>136</v>
      </c>
      <c r="Q133" s="6">
        <v>270983.73</v>
      </c>
      <c r="R133" s="6">
        <v>320000</v>
      </c>
      <c r="S133" s="6">
        <v>343433.75</v>
      </c>
      <c r="T133" s="6">
        <v>410000</v>
      </c>
      <c r="U133" s="6">
        <v>1344417.48</v>
      </c>
    </row>
    <row r="134" spans="1:21">
      <c r="A134" s="16">
        <v>0</v>
      </c>
      <c r="B134" s="16">
        <v>801</v>
      </c>
      <c r="C134" s="16">
        <v>80100</v>
      </c>
      <c r="D134" s="17">
        <v>4</v>
      </c>
      <c r="E134" s="17">
        <v>122</v>
      </c>
      <c r="F134" s="17">
        <v>2</v>
      </c>
      <c r="G134" s="17">
        <v>2</v>
      </c>
      <c r="H134" s="17">
        <v>102</v>
      </c>
      <c r="I134" s="17">
        <v>0</v>
      </c>
      <c r="J134" s="16" t="s">
        <v>177</v>
      </c>
      <c r="K134" s="16" t="s">
        <v>295</v>
      </c>
      <c r="L134" s="18" t="s">
        <v>441</v>
      </c>
      <c r="M134" s="18" t="s">
        <v>297</v>
      </c>
      <c r="O134" s="11">
        <v>2075000</v>
      </c>
      <c r="P134" s="9" t="s">
        <v>116</v>
      </c>
      <c r="Q134" s="6">
        <v>15000</v>
      </c>
      <c r="R134" s="6">
        <v>18000</v>
      </c>
      <c r="S134" s="6">
        <v>21000</v>
      </c>
      <c r="T134" s="6">
        <v>24000</v>
      </c>
      <c r="U134" s="6">
        <v>78000</v>
      </c>
    </row>
    <row r="135" spans="1:21">
      <c r="A135" s="16">
        <v>0</v>
      </c>
      <c r="B135" s="16">
        <v>801</v>
      </c>
      <c r="C135" s="16">
        <v>80100</v>
      </c>
      <c r="D135" s="17">
        <v>4</v>
      </c>
      <c r="E135" s="17">
        <v>122</v>
      </c>
      <c r="F135" s="17">
        <v>2</v>
      </c>
      <c r="G135" s="17">
        <v>2</v>
      </c>
      <c r="H135" s="17">
        <v>103</v>
      </c>
      <c r="I135" s="17">
        <v>0</v>
      </c>
      <c r="J135" s="16" t="s">
        <v>178</v>
      </c>
      <c r="K135" s="16" t="s">
        <v>295</v>
      </c>
      <c r="L135" s="18" t="s">
        <v>442</v>
      </c>
      <c r="M135" s="18" t="s">
        <v>297</v>
      </c>
      <c r="O135" s="11">
        <v>2076000</v>
      </c>
      <c r="P135" s="9" t="s">
        <v>151</v>
      </c>
      <c r="Q135" s="6">
        <v>100000</v>
      </c>
      <c r="R135" s="6">
        <v>115624.82</v>
      </c>
      <c r="S135" s="6">
        <v>130000</v>
      </c>
      <c r="T135" s="6">
        <v>160000</v>
      </c>
      <c r="U135" s="6">
        <v>505624.82</v>
      </c>
    </row>
    <row r="136" spans="1:21">
      <c r="A136" s="16">
        <v>0</v>
      </c>
      <c r="B136" s="16">
        <v>801</v>
      </c>
      <c r="C136" s="16">
        <v>80100</v>
      </c>
      <c r="D136" s="17">
        <v>4</v>
      </c>
      <c r="E136" s="17">
        <v>122</v>
      </c>
      <c r="F136" s="17">
        <v>2</v>
      </c>
      <c r="G136" s="17">
        <v>2</v>
      </c>
      <c r="H136" s="17">
        <v>250</v>
      </c>
      <c r="I136" s="17">
        <v>0</v>
      </c>
      <c r="J136" s="16" t="s">
        <v>276</v>
      </c>
      <c r="K136" s="16" t="s">
        <v>295</v>
      </c>
      <c r="L136" s="18" t="s">
        <v>301</v>
      </c>
      <c r="M136" s="18" t="s">
        <v>297</v>
      </c>
      <c r="O136" s="11">
        <v>2077000</v>
      </c>
      <c r="P136" s="9" t="s">
        <v>152</v>
      </c>
      <c r="Q136" s="6">
        <v>469500</v>
      </c>
      <c r="R136" s="6">
        <v>519500</v>
      </c>
      <c r="S136" s="6">
        <v>569500</v>
      </c>
      <c r="T136" s="6">
        <v>741095.38</v>
      </c>
      <c r="U136" s="6">
        <v>2299595.38</v>
      </c>
    </row>
    <row r="137" spans="1:21">
      <c r="A137" s="16">
        <v>0</v>
      </c>
      <c r="B137" s="16">
        <v>801</v>
      </c>
      <c r="C137" s="16">
        <v>80100</v>
      </c>
      <c r="D137" s="17">
        <v>4</v>
      </c>
      <c r="E137" s="17">
        <v>271</v>
      </c>
      <c r="F137" s="17">
        <v>2</v>
      </c>
      <c r="G137" s="17">
        <v>2</v>
      </c>
      <c r="H137" s="17">
        <v>12</v>
      </c>
      <c r="I137" s="17">
        <v>0</v>
      </c>
      <c r="J137" s="16" t="s">
        <v>96</v>
      </c>
      <c r="K137" s="16" t="s">
        <v>295</v>
      </c>
      <c r="L137" s="18" t="s">
        <v>439</v>
      </c>
      <c r="M137" s="18" t="s">
        <v>304</v>
      </c>
      <c r="O137" s="11">
        <v>2078000</v>
      </c>
      <c r="P137" s="9" t="s">
        <v>153</v>
      </c>
      <c r="Q137" s="6">
        <v>5000</v>
      </c>
      <c r="R137" s="6">
        <v>5000</v>
      </c>
      <c r="S137" s="6">
        <v>5000</v>
      </c>
      <c r="T137" s="6">
        <v>5000</v>
      </c>
      <c r="U137" s="6">
        <v>20000</v>
      </c>
    </row>
    <row r="138" spans="1:21">
      <c r="A138" s="16">
        <v>0</v>
      </c>
      <c r="B138" s="16">
        <v>801</v>
      </c>
      <c r="C138" s="16">
        <v>80100</v>
      </c>
      <c r="D138" s="17">
        <v>4</v>
      </c>
      <c r="E138" s="17">
        <v>331</v>
      </c>
      <c r="F138" s="17">
        <v>2</v>
      </c>
      <c r="G138" s="17">
        <v>2</v>
      </c>
      <c r="H138" s="17">
        <v>12</v>
      </c>
      <c r="I138" s="17">
        <v>0</v>
      </c>
      <c r="J138" s="16" t="s">
        <v>96</v>
      </c>
      <c r="K138" s="16" t="s">
        <v>295</v>
      </c>
      <c r="L138" s="18" t="s">
        <v>439</v>
      </c>
      <c r="M138" s="18" t="s">
        <v>305</v>
      </c>
      <c r="O138" s="11">
        <v>2079000</v>
      </c>
      <c r="P138" s="9" t="s">
        <v>154</v>
      </c>
      <c r="Q138" s="6">
        <v>5000</v>
      </c>
      <c r="R138" s="6">
        <v>5000</v>
      </c>
      <c r="S138" s="6">
        <v>5000</v>
      </c>
      <c r="T138" s="6">
        <v>5000</v>
      </c>
      <c r="U138" s="6">
        <v>20000</v>
      </c>
    </row>
    <row r="139" spans="1:21">
      <c r="A139" s="16">
        <v>0</v>
      </c>
      <c r="B139" s="16">
        <v>801</v>
      </c>
      <c r="C139" s="16">
        <v>80100</v>
      </c>
      <c r="D139" s="17">
        <v>15</v>
      </c>
      <c r="E139" s="17">
        <v>452</v>
      </c>
      <c r="F139" s="17">
        <v>102</v>
      </c>
      <c r="G139" s="17">
        <v>2</v>
      </c>
      <c r="H139" s="17">
        <v>107</v>
      </c>
      <c r="I139" s="17">
        <v>0</v>
      </c>
      <c r="J139" s="16" t="s">
        <v>182</v>
      </c>
      <c r="K139" s="16" t="s">
        <v>295</v>
      </c>
      <c r="L139" s="18" t="s">
        <v>443</v>
      </c>
      <c r="M139" s="18" t="s">
        <v>444</v>
      </c>
      <c r="O139" s="11">
        <v>2080000</v>
      </c>
      <c r="P139" s="9" t="s">
        <v>155</v>
      </c>
      <c r="Q139" s="6">
        <v>500</v>
      </c>
      <c r="R139" s="6">
        <v>500</v>
      </c>
      <c r="S139" s="6">
        <v>500</v>
      </c>
      <c r="T139" s="6">
        <v>500</v>
      </c>
      <c r="U139" s="6">
        <v>2000</v>
      </c>
    </row>
    <row r="140" spans="1:21">
      <c r="A140" s="16">
        <v>0</v>
      </c>
      <c r="B140" s="16">
        <v>801</v>
      </c>
      <c r="C140" s="16">
        <v>80100</v>
      </c>
      <c r="D140" s="17">
        <v>15</v>
      </c>
      <c r="E140" s="17">
        <v>451</v>
      </c>
      <c r="F140" s="17">
        <v>103</v>
      </c>
      <c r="G140" s="17">
        <v>2</v>
      </c>
      <c r="H140" s="17">
        <v>104</v>
      </c>
      <c r="I140" s="17">
        <v>0</v>
      </c>
      <c r="J140" s="16" t="s">
        <v>179</v>
      </c>
      <c r="K140" s="16" t="s">
        <v>295</v>
      </c>
      <c r="L140" s="18" t="s">
        <v>445</v>
      </c>
      <c r="M140" s="18" t="s">
        <v>446</v>
      </c>
      <c r="O140" s="11">
        <v>2081000</v>
      </c>
      <c r="P140" s="9" t="s">
        <v>156</v>
      </c>
      <c r="Q140" s="6">
        <v>5000</v>
      </c>
      <c r="R140" s="6">
        <v>5000</v>
      </c>
      <c r="S140" s="6">
        <v>5000</v>
      </c>
      <c r="T140" s="6">
        <v>5000</v>
      </c>
      <c r="U140" s="6">
        <v>20000</v>
      </c>
    </row>
    <row r="141" spans="1:21">
      <c r="A141" s="16">
        <v>0</v>
      </c>
      <c r="B141" s="16">
        <v>801</v>
      </c>
      <c r="C141" s="16">
        <v>80100</v>
      </c>
      <c r="D141" s="17">
        <v>15</v>
      </c>
      <c r="E141" s="17">
        <v>451</v>
      </c>
      <c r="F141" s="17">
        <v>103</v>
      </c>
      <c r="G141" s="17">
        <v>2</v>
      </c>
      <c r="H141" s="17">
        <v>105</v>
      </c>
      <c r="I141" s="17">
        <v>0</v>
      </c>
      <c r="J141" s="16" t="s">
        <v>180</v>
      </c>
      <c r="K141" s="16" t="s">
        <v>295</v>
      </c>
      <c r="L141" s="18" t="s">
        <v>447</v>
      </c>
      <c r="M141" s="18" t="s">
        <v>446</v>
      </c>
      <c r="O141" s="11">
        <v>2082000</v>
      </c>
      <c r="P141" s="9" t="s">
        <v>157</v>
      </c>
      <c r="Q141" s="6">
        <v>5000</v>
      </c>
      <c r="R141" s="6">
        <v>5000</v>
      </c>
      <c r="S141" s="6">
        <v>5000</v>
      </c>
      <c r="T141" s="6">
        <v>5000</v>
      </c>
      <c r="U141" s="6">
        <v>20000</v>
      </c>
    </row>
    <row r="142" spans="1:21">
      <c r="A142" s="16">
        <v>0</v>
      </c>
      <c r="B142" s="16">
        <v>801</v>
      </c>
      <c r="C142" s="16">
        <v>80100</v>
      </c>
      <c r="D142" s="17">
        <v>15</v>
      </c>
      <c r="E142" s="17">
        <v>451</v>
      </c>
      <c r="F142" s="17">
        <v>103</v>
      </c>
      <c r="G142" s="17">
        <v>2</v>
      </c>
      <c r="H142" s="17">
        <v>106</v>
      </c>
      <c r="I142" s="17">
        <v>0</v>
      </c>
      <c r="J142" s="16" t="s">
        <v>181</v>
      </c>
      <c r="K142" s="16" t="s">
        <v>295</v>
      </c>
      <c r="L142" s="18" t="s">
        <v>448</v>
      </c>
      <c r="M142" s="18" t="s">
        <v>446</v>
      </c>
      <c r="O142" s="11">
        <v>2083000</v>
      </c>
      <c r="P142" s="9" t="s">
        <v>158</v>
      </c>
      <c r="Q142" s="6">
        <v>2001</v>
      </c>
      <c r="R142" s="6">
        <v>4500</v>
      </c>
      <c r="S142" s="6">
        <v>6500</v>
      </c>
      <c r="T142" s="6">
        <v>11000</v>
      </c>
      <c r="U142" s="6">
        <v>24001</v>
      </c>
    </row>
    <row r="143" spans="1:21">
      <c r="A143" s="16">
        <v>0</v>
      </c>
      <c r="B143" s="16">
        <v>801</v>
      </c>
      <c r="C143" s="16">
        <v>80100</v>
      </c>
      <c r="D143" s="17">
        <v>15</v>
      </c>
      <c r="E143" s="17">
        <v>451</v>
      </c>
      <c r="F143" s="17">
        <v>103</v>
      </c>
      <c r="G143" s="17">
        <v>2</v>
      </c>
      <c r="H143" s="17">
        <v>108</v>
      </c>
      <c r="I143" s="17">
        <v>0</v>
      </c>
      <c r="J143" s="16" t="s">
        <v>449</v>
      </c>
      <c r="K143" s="16" t="s">
        <v>295</v>
      </c>
      <c r="L143" s="18" t="s">
        <v>450</v>
      </c>
      <c r="M143" s="18" t="s">
        <v>446</v>
      </c>
      <c r="O143" s="11">
        <v>2084000</v>
      </c>
      <c r="P143" s="9" t="s">
        <v>159</v>
      </c>
      <c r="Q143" s="6">
        <v>22001</v>
      </c>
      <c r="R143" s="6">
        <v>24251</v>
      </c>
      <c r="S143" s="6">
        <v>34001</v>
      </c>
      <c r="T143" s="6">
        <v>56501</v>
      </c>
      <c r="U143" s="6">
        <v>136754</v>
      </c>
    </row>
    <row r="144" spans="1:21">
      <c r="A144" s="16">
        <v>0</v>
      </c>
      <c r="B144" s="16">
        <v>801</v>
      </c>
      <c r="C144" s="16">
        <v>80100</v>
      </c>
      <c r="D144" s="17">
        <v>15</v>
      </c>
      <c r="E144" s="17">
        <v>451</v>
      </c>
      <c r="F144" s="17">
        <v>103</v>
      </c>
      <c r="G144" s="17">
        <v>2</v>
      </c>
      <c r="H144" s="17">
        <v>109</v>
      </c>
      <c r="I144" s="17">
        <v>0</v>
      </c>
      <c r="J144" s="16" t="s">
        <v>184</v>
      </c>
      <c r="K144" s="16" t="s">
        <v>295</v>
      </c>
      <c r="L144" s="18" t="s">
        <v>451</v>
      </c>
      <c r="M144" s="18" t="s">
        <v>446</v>
      </c>
      <c r="O144" s="11">
        <v>2085000</v>
      </c>
      <c r="P144" s="9" t="s">
        <v>160</v>
      </c>
      <c r="Q144" s="6">
        <v>101</v>
      </c>
      <c r="R144" s="6">
        <v>101</v>
      </c>
      <c r="S144" s="6">
        <v>1001</v>
      </c>
      <c r="T144" s="6">
        <v>2001</v>
      </c>
      <c r="U144" s="6">
        <v>3204</v>
      </c>
    </row>
    <row r="145" spans="1:21">
      <c r="A145" s="16">
        <v>0</v>
      </c>
      <c r="B145" s="16">
        <v>801</v>
      </c>
      <c r="C145" s="16">
        <v>80100</v>
      </c>
      <c r="D145" s="17">
        <v>15</v>
      </c>
      <c r="E145" s="17">
        <v>452</v>
      </c>
      <c r="F145" s="17">
        <v>114</v>
      </c>
      <c r="G145" s="17">
        <v>2</v>
      </c>
      <c r="H145" s="17">
        <v>110</v>
      </c>
      <c r="I145" s="17">
        <v>0</v>
      </c>
      <c r="J145" s="16" t="s">
        <v>185</v>
      </c>
      <c r="K145" s="16" t="s">
        <v>295</v>
      </c>
      <c r="L145" s="18" t="s">
        <v>452</v>
      </c>
      <c r="M145" s="18" t="s">
        <v>453</v>
      </c>
      <c r="O145" s="11">
        <v>2086000</v>
      </c>
      <c r="P145" s="9" t="s">
        <v>161</v>
      </c>
      <c r="Q145" s="6">
        <v>1001</v>
      </c>
      <c r="R145" s="6">
        <v>3000</v>
      </c>
      <c r="S145" s="6">
        <v>5000</v>
      </c>
      <c r="T145" s="6">
        <v>8500</v>
      </c>
      <c r="U145" s="6">
        <v>17501</v>
      </c>
    </row>
    <row r="146" spans="1:21">
      <c r="A146" s="16">
        <v>0</v>
      </c>
      <c r="B146" s="16">
        <v>801</v>
      </c>
      <c r="C146" s="16">
        <v>80100</v>
      </c>
      <c r="D146" s="17">
        <v>15</v>
      </c>
      <c r="E146" s="17">
        <v>452</v>
      </c>
      <c r="F146" s="17">
        <v>114</v>
      </c>
      <c r="G146" s="17">
        <v>2</v>
      </c>
      <c r="H146" s="17">
        <v>111</v>
      </c>
      <c r="I146" s="17">
        <v>0</v>
      </c>
      <c r="J146" s="16" t="s">
        <v>186</v>
      </c>
      <c r="K146" s="16" t="s">
        <v>295</v>
      </c>
      <c r="L146" s="18" t="s">
        <v>454</v>
      </c>
      <c r="M146" s="18" t="s">
        <v>453</v>
      </c>
      <c r="O146" s="11">
        <v>2087000</v>
      </c>
      <c r="P146" s="9" t="s">
        <v>162</v>
      </c>
      <c r="Q146" s="6">
        <v>55000</v>
      </c>
      <c r="R146" s="6">
        <v>61659.07</v>
      </c>
      <c r="S146" s="6">
        <v>65954.460000000006</v>
      </c>
      <c r="T146" s="6">
        <v>75000</v>
      </c>
      <c r="U146" s="6">
        <v>257613.53</v>
      </c>
    </row>
    <row r="147" spans="1:21">
      <c r="A147" s="16">
        <v>0</v>
      </c>
      <c r="B147" s="16">
        <v>801</v>
      </c>
      <c r="C147" s="16">
        <v>80100</v>
      </c>
      <c r="D147" s="17">
        <v>17</v>
      </c>
      <c r="E147" s="17">
        <v>511</v>
      </c>
      <c r="F147" s="17">
        <v>107</v>
      </c>
      <c r="G147" s="17">
        <v>2</v>
      </c>
      <c r="H147" s="17">
        <v>115</v>
      </c>
      <c r="I147" s="17">
        <v>0</v>
      </c>
      <c r="J147" s="16" t="s">
        <v>190</v>
      </c>
      <c r="K147" s="16" t="s">
        <v>295</v>
      </c>
      <c r="L147" s="18" t="s">
        <v>455</v>
      </c>
      <c r="M147" s="18" t="s">
        <v>456</v>
      </c>
      <c r="O147" s="11">
        <v>2088000</v>
      </c>
      <c r="P147" s="9" t="s">
        <v>163</v>
      </c>
      <c r="Q147" s="6">
        <v>2000</v>
      </c>
      <c r="R147" s="6">
        <v>2100</v>
      </c>
      <c r="S147" s="6">
        <v>2705</v>
      </c>
      <c r="T147" s="6">
        <v>3870</v>
      </c>
      <c r="U147" s="6">
        <v>10675</v>
      </c>
    </row>
    <row r="148" spans="1:21">
      <c r="A148" s="16">
        <v>0</v>
      </c>
      <c r="B148" s="16">
        <v>801</v>
      </c>
      <c r="C148" s="16">
        <v>80100</v>
      </c>
      <c r="D148" s="17">
        <v>17</v>
      </c>
      <c r="E148" s="17">
        <v>512</v>
      </c>
      <c r="F148" s="17">
        <v>107</v>
      </c>
      <c r="G148" s="17">
        <v>2</v>
      </c>
      <c r="H148" s="17">
        <v>112</v>
      </c>
      <c r="I148" s="17">
        <v>0</v>
      </c>
      <c r="J148" s="16" t="s">
        <v>187</v>
      </c>
      <c r="K148" s="16" t="s">
        <v>295</v>
      </c>
      <c r="L148" s="18" t="s">
        <v>457</v>
      </c>
      <c r="M148" s="18" t="s">
        <v>458</v>
      </c>
      <c r="O148" s="11">
        <v>2089000</v>
      </c>
      <c r="P148" s="9" t="s">
        <v>164</v>
      </c>
      <c r="Q148" s="6">
        <v>98998</v>
      </c>
      <c r="R148" s="6">
        <v>107700.01</v>
      </c>
      <c r="S148" s="6">
        <v>116467.49</v>
      </c>
      <c r="T148" s="6">
        <v>129803.18</v>
      </c>
      <c r="U148" s="6">
        <v>452968.68</v>
      </c>
    </row>
    <row r="149" spans="1:21">
      <c r="A149" s="16">
        <v>0</v>
      </c>
      <c r="B149" s="16">
        <v>801</v>
      </c>
      <c r="C149" s="16">
        <v>80100</v>
      </c>
      <c r="D149" s="17">
        <v>17</v>
      </c>
      <c r="E149" s="17">
        <v>512</v>
      </c>
      <c r="F149" s="17">
        <v>107</v>
      </c>
      <c r="G149" s="17">
        <v>2</v>
      </c>
      <c r="H149" s="17">
        <v>114</v>
      </c>
      <c r="I149" s="17">
        <v>0</v>
      </c>
      <c r="J149" s="16" t="s">
        <v>189</v>
      </c>
      <c r="K149" s="16" t="s">
        <v>295</v>
      </c>
      <c r="L149" s="18" t="s">
        <v>459</v>
      </c>
      <c r="M149" s="18" t="s">
        <v>458</v>
      </c>
      <c r="O149" s="11">
        <v>2090000</v>
      </c>
      <c r="P149" s="9" t="s">
        <v>165</v>
      </c>
      <c r="Q149" s="6">
        <v>15500</v>
      </c>
      <c r="R149" s="6">
        <v>25000</v>
      </c>
      <c r="S149" s="6">
        <v>29000</v>
      </c>
      <c r="T149" s="6">
        <v>30000</v>
      </c>
      <c r="U149" s="6">
        <v>99500</v>
      </c>
    </row>
    <row r="150" spans="1:21">
      <c r="A150" s="16">
        <v>0</v>
      </c>
      <c r="B150" s="16">
        <v>801</v>
      </c>
      <c r="C150" s="16">
        <v>80100</v>
      </c>
      <c r="D150" s="17">
        <v>26</v>
      </c>
      <c r="E150" s="17">
        <v>782</v>
      </c>
      <c r="F150" s="17">
        <v>103</v>
      </c>
      <c r="G150" s="17">
        <v>1</v>
      </c>
      <c r="H150" s="17">
        <v>23</v>
      </c>
      <c r="I150" s="17">
        <v>0</v>
      </c>
      <c r="J150" s="16" t="s">
        <v>68</v>
      </c>
      <c r="K150" s="16" t="s">
        <v>295</v>
      </c>
      <c r="L150" s="18" t="s">
        <v>460</v>
      </c>
      <c r="M150" s="18" t="s">
        <v>461</v>
      </c>
      <c r="O150" s="11">
        <v>2091000</v>
      </c>
      <c r="P150" s="9" t="s">
        <v>166</v>
      </c>
      <c r="Q150" s="6">
        <v>1</v>
      </c>
      <c r="R150" s="6">
        <v>1001</v>
      </c>
      <c r="S150" s="6">
        <v>1001</v>
      </c>
      <c r="T150" s="6">
        <v>1501</v>
      </c>
      <c r="U150" s="6">
        <v>3504</v>
      </c>
    </row>
    <row r="151" spans="1:21">
      <c r="A151" s="16">
        <v>0</v>
      </c>
      <c r="B151" s="16">
        <v>801</v>
      </c>
      <c r="C151" s="16">
        <v>80100</v>
      </c>
      <c r="D151" s="17">
        <v>26</v>
      </c>
      <c r="E151" s="17">
        <v>782</v>
      </c>
      <c r="F151" s="17">
        <v>103</v>
      </c>
      <c r="G151" s="17">
        <v>1</v>
      </c>
      <c r="H151" s="17">
        <v>24</v>
      </c>
      <c r="I151" s="17">
        <v>0</v>
      </c>
      <c r="J151" s="16" t="s">
        <v>462</v>
      </c>
      <c r="K151" s="16" t="s">
        <v>295</v>
      </c>
      <c r="L151" s="18" t="s">
        <v>463</v>
      </c>
      <c r="M151" s="18" t="s">
        <v>461</v>
      </c>
      <c r="O151" s="11">
        <v>2092000</v>
      </c>
      <c r="P151" s="9" t="s">
        <v>167</v>
      </c>
      <c r="Q151" s="6">
        <v>1001</v>
      </c>
      <c r="R151" s="6">
        <v>1101</v>
      </c>
      <c r="S151" s="6">
        <v>2201</v>
      </c>
      <c r="T151" s="6">
        <v>3351</v>
      </c>
      <c r="U151" s="6">
        <v>7654</v>
      </c>
    </row>
    <row r="152" spans="1:21">
      <c r="A152" s="16">
        <v>0</v>
      </c>
      <c r="B152" s="16">
        <v>801</v>
      </c>
      <c r="C152" s="16">
        <v>80100</v>
      </c>
      <c r="D152" s="17">
        <v>26</v>
      </c>
      <c r="E152" s="17">
        <v>782</v>
      </c>
      <c r="F152" s="17">
        <v>103</v>
      </c>
      <c r="G152" s="17">
        <v>2</v>
      </c>
      <c r="H152" s="17">
        <v>113</v>
      </c>
      <c r="I152" s="17">
        <v>0</v>
      </c>
      <c r="J152" s="16" t="s">
        <v>188</v>
      </c>
      <c r="K152" s="16" t="s">
        <v>295</v>
      </c>
      <c r="L152" s="18" t="s">
        <v>464</v>
      </c>
      <c r="M152" s="18" t="s">
        <v>461</v>
      </c>
      <c r="O152" s="11">
        <v>2093000</v>
      </c>
      <c r="P152" s="9" t="s">
        <v>168</v>
      </c>
      <c r="Q152" s="6">
        <v>10000</v>
      </c>
      <c r="R152" s="6">
        <v>10000</v>
      </c>
      <c r="S152" s="6">
        <v>10000</v>
      </c>
      <c r="T152" s="6">
        <v>13355.41</v>
      </c>
      <c r="U152" s="6">
        <v>43355.41</v>
      </c>
    </row>
    <row r="153" spans="1:21">
      <c r="A153" s="16">
        <v>0</v>
      </c>
      <c r="B153" s="16">
        <v>802</v>
      </c>
      <c r="C153" s="16">
        <v>80200</v>
      </c>
      <c r="D153" s="17">
        <v>15</v>
      </c>
      <c r="E153" s="17">
        <v>451</v>
      </c>
      <c r="F153" s="17">
        <v>103</v>
      </c>
      <c r="G153" s="17">
        <v>2</v>
      </c>
      <c r="H153" s="17">
        <v>117</v>
      </c>
      <c r="I153" s="17">
        <v>0</v>
      </c>
      <c r="J153" s="16" t="s">
        <v>191</v>
      </c>
      <c r="K153" s="16" t="s">
        <v>295</v>
      </c>
      <c r="L153" s="18" t="s">
        <v>465</v>
      </c>
      <c r="M153" s="18" t="s">
        <v>446</v>
      </c>
      <c r="O153" s="11">
        <v>2094000</v>
      </c>
      <c r="P153" s="9" t="s">
        <v>169</v>
      </c>
      <c r="Q153" s="6">
        <v>129672.22</v>
      </c>
      <c r="R153" s="6">
        <v>136117.43</v>
      </c>
      <c r="S153" s="6">
        <v>139640.26</v>
      </c>
      <c r="T153" s="6">
        <v>149490.66</v>
      </c>
      <c r="U153" s="6">
        <v>554920.56999999995</v>
      </c>
    </row>
    <row r="154" spans="1:21">
      <c r="A154" s="16">
        <v>0</v>
      </c>
      <c r="B154" s="16">
        <v>901</v>
      </c>
      <c r="C154" s="16">
        <v>90100</v>
      </c>
      <c r="D154" s="17">
        <v>12</v>
      </c>
      <c r="E154" s="17">
        <v>331</v>
      </c>
      <c r="F154" s="17">
        <v>105</v>
      </c>
      <c r="G154" s="17">
        <v>2</v>
      </c>
      <c r="H154" s="17">
        <v>13</v>
      </c>
      <c r="I154" s="17">
        <v>0</v>
      </c>
      <c r="J154" s="16" t="s">
        <v>97</v>
      </c>
      <c r="K154" s="16" t="s">
        <v>295</v>
      </c>
      <c r="L154" s="18" t="s">
        <v>466</v>
      </c>
      <c r="M154" s="18" t="s">
        <v>467</v>
      </c>
      <c r="O154" s="11">
        <v>2095000</v>
      </c>
      <c r="P154" s="9" t="s">
        <v>170</v>
      </c>
      <c r="Q154" s="6">
        <v>1001</v>
      </c>
      <c r="R154" s="6">
        <v>1101</v>
      </c>
      <c r="S154" s="6">
        <v>4507</v>
      </c>
      <c r="T154" s="6">
        <v>5501</v>
      </c>
      <c r="U154" s="6">
        <v>12110</v>
      </c>
    </row>
    <row r="155" spans="1:21">
      <c r="A155" s="16">
        <v>0</v>
      </c>
      <c r="B155" s="16">
        <v>901</v>
      </c>
      <c r="C155" s="16">
        <v>90100</v>
      </c>
      <c r="D155" s="17">
        <v>12</v>
      </c>
      <c r="E155" s="17">
        <v>331</v>
      </c>
      <c r="F155" s="17">
        <v>105</v>
      </c>
      <c r="G155" s="17">
        <v>2</v>
      </c>
      <c r="H155" s="17">
        <v>14</v>
      </c>
      <c r="I155" s="17">
        <v>0</v>
      </c>
      <c r="J155" s="16" t="s">
        <v>98</v>
      </c>
      <c r="K155" s="16" t="s">
        <v>295</v>
      </c>
      <c r="L155" s="18" t="s">
        <v>468</v>
      </c>
      <c r="M155" s="18" t="s">
        <v>467</v>
      </c>
      <c r="O155" s="11">
        <v>2096000</v>
      </c>
      <c r="P155" s="9" t="s">
        <v>171</v>
      </c>
      <c r="Q155" s="6">
        <v>250.33</v>
      </c>
      <c r="R155" s="6">
        <v>1</v>
      </c>
      <c r="S155" s="6">
        <v>101</v>
      </c>
      <c r="T155" s="6">
        <v>1101</v>
      </c>
      <c r="U155" s="6">
        <v>1453.33</v>
      </c>
    </row>
    <row r="156" spans="1:21">
      <c r="A156" s="16">
        <v>0</v>
      </c>
      <c r="B156" s="16">
        <v>901</v>
      </c>
      <c r="C156" s="16">
        <v>90100</v>
      </c>
      <c r="D156" s="17">
        <v>12</v>
      </c>
      <c r="E156" s="17">
        <v>361</v>
      </c>
      <c r="F156" s="17">
        <v>105</v>
      </c>
      <c r="G156" s="17">
        <v>2</v>
      </c>
      <c r="H156" s="17">
        <v>13</v>
      </c>
      <c r="I156" s="17">
        <v>0</v>
      </c>
      <c r="J156" s="16" t="s">
        <v>97</v>
      </c>
      <c r="K156" s="16" t="s">
        <v>295</v>
      </c>
      <c r="L156" s="18" t="s">
        <v>466</v>
      </c>
      <c r="M156" s="18" t="s">
        <v>469</v>
      </c>
      <c r="O156" s="11">
        <v>2097000</v>
      </c>
      <c r="P156" s="9" t="s">
        <v>172</v>
      </c>
      <c r="Q156" s="6">
        <v>2500</v>
      </c>
      <c r="R156" s="6">
        <v>25000</v>
      </c>
      <c r="S156" s="6">
        <v>5000</v>
      </c>
      <c r="T156" s="6">
        <v>40500</v>
      </c>
      <c r="U156" s="6">
        <v>73000</v>
      </c>
    </row>
    <row r="157" spans="1:21">
      <c r="A157" s="16">
        <v>0</v>
      </c>
      <c r="B157" s="16">
        <v>901</v>
      </c>
      <c r="C157" s="16">
        <v>90100</v>
      </c>
      <c r="D157" s="17">
        <v>12</v>
      </c>
      <c r="E157" s="17">
        <v>361</v>
      </c>
      <c r="F157" s="17">
        <v>105</v>
      </c>
      <c r="G157" s="17">
        <v>2</v>
      </c>
      <c r="H157" s="17">
        <v>14</v>
      </c>
      <c r="I157" s="17">
        <v>0</v>
      </c>
      <c r="J157" s="16" t="s">
        <v>98</v>
      </c>
      <c r="K157" s="16" t="s">
        <v>295</v>
      </c>
      <c r="L157" s="18" t="s">
        <v>468</v>
      </c>
      <c r="M157" s="18" t="s">
        <v>469</v>
      </c>
      <c r="O157" s="11">
        <v>2098000</v>
      </c>
      <c r="P157" s="9" t="s">
        <v>173</v>
      </c>
      <c r="Q157" s="6">
        <v>20000</v>
      </c>
      <c r="R157" s="6">
        <v>5000</v>
      </c>
      <c r="S157" s="6">
        <v>8000</v>
      </c>
      <c r="T157" s="6">
        <v>11000</v>
      </c>
      <c r="U157" s="6">
        <v>44000</v>
      </c>
    </row>
    <row r="158" spans="1:21">
      <c r="A158" s="16">
        <v>0</v>
      </c>
      <c r="B158" s="16">
        <v>901</v>
      </c>
      <c r="C158" s="16">
        <v>90100</v>
      </c>
      <c r="D158" s="17">
        <v>12</v>
      </c>
      <c r="E158" s="17">
        <v>361</v>
      </c>
      <c r="F158" s="17">
        <v>105</v>
      </c>
      <c r="G158" s="17">
        <v>2</v>
      </c>
      <c r="H158" s="17">
        <v>119</v>
      </c>
      <c r="I158" s="17">
        <v>0</v>
      </c>
      <c r="J158" s="16" t="s">
        <v>193</v>
      </c>
      <c r="K158" s="16" t="s">
        <v>295</v>
      </c>
      <c r="L158" s="18" t="s">
        <v>470</v>
      </c>
      <c r="M158" s="18" t="s">
        <v>469</v>
      </c>
      <c r="O158" s="11">
        <v>2099000</v>
      </c>
      <c r="P158" s="9" t="s">
        <v>174</v>
      </c>
      <c r="Q158" s="6">
        <v>500</v>
      </c>
      <c r="R158" s="6">
        <v>1000</v>
      </c>
      <c r="S158" s="6">
        <v>1000</v>
      </c>
      <c r="T158" s="6">
        <v>1500</v>
      </c>
      <c r="U158" s="6">
        <v>4000</v>
      </c>
    </row>
    <row r="159" spans="1:21">
      <c r="A159" s="16">
        <v>0</v>
      </c>
      <c r="B159" s="16">
        <v>901</v>
      </c>
      <c r="C159" s="16">
        <v>90100</v>
      </c>
      <c r="D159" s="17">
        <v>12</v>
      </c>
      <c r="E159" s="17">
        <v>361</v>
      </c>
      <c r="F159" s="17">
        <v>105</v>
      </c>
      <c r="G159" s="17">
        <v>2</v>
      </c>
      <c r="H159" s="17">
        <v>122</v>
      </c>
      <c r="I159" s="17">
        <v>0</v>
      </c>
      <c r="J159" s="16" t="s">
        <v>196</v>
      </c>
      <c r="K159" s="16" t="s">
        <v>295</v>
      </c>
      <c r="L159" s="18" t="s">
        <v>471</v>
      </c>
      <c r="M159" s="18" t="s">
        <v>469</v>
      </c>
      <c r="O159" s="11">
        <v>2100000</v>
      </c>
      <c r="P159" s="9" t="s">
        <v>175</v>
      </c>
      <c r="Q159" s="6">
        <v>502</v>
      </c>
      <c r="R159" s="6">
        <v>1</v>
      </c>
      <c r="S159" s="6">
        <v>1</v>
      </c>
      <c r="T159" s="6">
        <v>1</v>
      </c>
      <c r="U159" s="6">
        <v>505</v>
      </c>
    </row>
    <row r="160" spans="1:21">
      <c r="A160" s="16">
        <v>0</v>
      </c>
      <c r="B160" s="16">
        <v>901</v>
      </c>
      <c r="C160" s="16">
        <v>90100</v>
      </c>
      <c r="D160" s="17">
        <v>12</v>
      </c>
      <c r="E160" s="17">
        <v>361</v>
      </c>
      <c r="F160" s="17">
        <v>105</v>
      </c>
      <c r="G160" s="17">
        <v>2</v>
      </c>
      <c r="H160" s="17">
        <v>123</v>
      </c>
      <c r="I160" s="17">
        <v>0</v>
      </c>
      <c r="J160" s="16" t="s">
        <v>472</v>
      </c>
      <c r="K160" s="16" t="s">
        <v>295</v>
      </c>
      <c r="L160" s="18" t="s">
        <v>473</v>
      </c>
      <c r="M160" s="18" t="s">
        <v>469</v>
      </c>
      <c r="O160" s="11">
        <v>2101000</v>
      </c>
      <c r="P160" s="9" t="s">
        <v>176</v>
      </c>
      <c r="Q160" s="6">
        <v>90000</v>
      </c>
      <c r="R160" s="6">
        <v>100000</v>
      </c>
      <c r="S160" s="6">
        <v>110000</v>
      </c>
      <c r="T160" s="6">
        <v>120000</v>
      </c>
      <c r="U160" s="6">
        <v>420000</v>
      </c>
    </row>
    <row r="161" spans="1:21">
      <c r="A161" s="16">
        <v>0</v>
      </c>
      <c r="B161" s="16">
        <v>901</v>
      </c>
      <c r="C161" s="16">
        <v>90100</v>
      </c>
      <c r="D161" s="17">
        <v>12</v>
      </c>
      <c r="E161" s="17">
        <v>361</v>
      </c>
      <c r="F161" s="17">
        <v>105</v>
      </c>
      <c r="G161" s="17">
        <v>2</v>
      </c>
      <c r="H161" s="17">
        <v>124</v>
      </c>
      <c r="I161" s="17">
        <v>0</v>
      </c>
      <c r="J161" s="16" t="s">
        <v>198</v>
      </c>
      <c r="K161" s="16" t="s">
        <v>295</v>
      </c>
      <c r="L161" s="18" t="s">
        <v>474</v>
      </c>
      <c r="M161" s="18" t="s">
        <v>469</v>
      </c>
      <c r="O161" s="11">
        <v>2102000</v>
      </c>
      <c r="P161" s="9" t="s">
        <v>177</v>
      </c>
      <c r="Q161" s="6">
        <v>30000</v>
      </c>
      <c r="R161" s="6">
        <v>35000</v>
      </c>
      <c r="S161" s="6">
        <v>40000</v>
      </c>
      <c r="T161" s="6">
        <v>45000</v>
      </c>
      <c r="U161" s="6">
        <v>150000</v>
      </c>
    </row>
    <row r="162" spans="1:21">
      <c r="A162" s="16">
        <v>0</v>
      </c>
      <c r="B162" s="16">
        <v>901</v>
      </c>
      <c r="C162" s="16">
        <v>90100</v>
      </c>
      <c r="D162" s="17">
        <v>12</v>
      </c>
      <c r="E162" s="17">
        <v>361</v>
      </c>
      <c r="F162" s="17">
        <v>105</v>
      </c>
      <c r="G162" s="17">
        <v>2</v>
      </c>
      <c r="H162" s="17">
        <v>125</v>
      </c>
      <c r="I162" s="17">
        <v>0</v>
      </c>
      <c r="J162" s="16" t="s">
        <v>199</v>
      </c>
      <c r="K162" s="16" t="s">
        <v>295</v>
      </c>
      <c r="L162" s="18" t="s">
        <v>475</v>
      </c>
      <c r="M162" s="18" t="s">
        <v>469</v>
      </c>
      <c r="O162" s="11">
        <v>2103000</v>
      </c>
      <c r="P162" s="9" t="s">
        <v>178</v>
      </c>
      <c r="Q162" s="6">
        <v>35000</v>
      </c>
      <c r="R162" s="6">
        <v>40000</v>
      </c>
      <c r="S162" s="6">
        <v>45000</v>
      </c>
      <c r="T162" s="6">
        <v>50000</v>
      </c>
      <c r="U162" s="6">
        <v>170000</v>
      </c>
    </row>
    <row r="163" spans="1:21">
      <c r="A163" s="16">
        <v>0</v>
      </c>
      <c r="B163" s="16">
        <v>901</v>
      </c>
      <c r="C163" s="16">
        <v>90100</v>
      </c>
      <c r="D163" s="17">
        <v>12</v>
      </c>
      <c r="E163" s="17">
        <v>361</v>
      </c>
      <c r="F163" s="17">
        <v>105</v>
      </c>
      <c r="G163" s="17">
        <v>2</v>
      </c>
      <c r="H163" s="17">
        <v>126</v>
      </c>
      <c r="I163" s="17">
        <v>0</v>
      </c>
      <c r="J163" s="16" t="s">
        <v>200</v>
      </c>
      <c r="K163" s="16" t="s">
        <v>295</v>
      </c>
      <c r="L163" s="18" t="s">
        <v>476</v>
      </c>
      <c r="M163" s="18" t="s">
        <v>469</v>
      </c>
      <c r="O163" s="11">
        <v>2104000</v>
      </c>
      <c r="P163" s="9" t="s">
        <v>179</v>
      </c>
      <c r="Q163" s="6">
        <v>900000</v>
      </c>
      <c r="R163" s="6">
        <v>950000</v>
      </c>
      <c r="S163" s="6">
        <v>1000000</v>
      </c>
      <c r="T163" s="6">
        <v>1050000</v>
      </c>
      <c r="U163" s="6">
        <v>3900000</v>
      </c>
    </row>
    <row r="164" spans="1:21">
      <c r="A164" s="16">
        <v>0</v>
      </c>
      <c r="B164" s="16">
        <v>901</v>
      </c>
      <c r="C164" s="16">
        <v>90100</v>
      </c>
      <c r="D164" s="17">
        <v>12</v>
      </c>
      <c r="E164" s="17">
        <v>361</v>
      </c>
      <c r="F164" s="17">
        <v>105</v>
      </c>
      <c r="G164" s="17">
        <v>2</v>
      </c>
      <c r="H164" s="17">
        <v>129</v>
      </c>
      <c r="I164" s="17">
        <v>0</v>
      </c>
      <c r="J164" s="16" t="s">
        <v>203</v>
      </c>
      <c r="K164" s="16" t="s">
        <v>295</v>
      </c>
      <c r="L164" s="18" t="s">
        <v>477</v>
      </c>
      <c r="M164" s="18" t="s">
        <v>469</v>
      </c>
      <c r="O164" s="11">
        <v>2105000</v>
      </c>
      <c r="P164" s="9" t="s">
        <v>180</v>
      </c>
      <c r="Q164" s="6">
        <v>150000</v>
      </c>
      <c r="R164" s="6">
        <v>160000</v>
      </c>
      <c r="S164" s="6">
        <v>170000</v>
      </c>
      <c r="T164" s="6">
        <v>179928</v>
      </c>
      <c r="U164" s="6">
        <v>659928</v>
      </c>
    </row>
    <row r="165" spans="1:21">
      <c r="A165" s="16">
        <v>0</v>
      </c>
      <c r="B165" s="16">
        <v>901</v>
      </c>
      <c r="C165" s="16">
        <v>90100</v>
      </c>
      <c r="D165" s="17">
        <v>12</v>
      </c>
      <c r="E165" s="17">
        <v>361</v>
      </c>
      <c r="F165" s="17">
        <v>105</v>
      </c>
      <c r="G165" s="17">
        <v>2</v>
      </c>
      <c r="H165" s="17">
        <v>130</v>
      </c>
      <c r="I165" s="17">
        <v>0</v>
      </c>
      <c r="J165" s="16" t="s">
        <v>204</v>
      </c>
      <c r="K165" s="16" t="s">
        <v>295</v>
      </c>
      <c r="L165" s="18" t="s">
        <v>478</v>
      </c>
      <c r="M165" s="18" t="s">
        <v>469</v>
      </c>
      <c r="O165" s="11">
        <v>2106000</v>
      </c>
      <c r="P165" s="9" t="s">
        <v>181</v>
      </c>
      <c r="Q165" s="6">
        <v>10</v>
      </c>
      <c r="R165" s="6">
        <v>10</v>
      </c>
      <c r="S165" s="6">
        <v>10</v>
      </c>
      <c r="T165" s="6">
        <v>10</v>
      </c>
      <c r="U165" s="6">
        <v>40</v>
      </c>
    </row>
    <row r="166" spans="1:21">
      <c r="A166" s="16">
        <v>0</v>
      </c>
      <c r="B166" s="16">
        <v>901</v>
      </c>
      <c r="C166" s="16">
        <v>90100</v>
      </c>
      <c r="D166" s="17">
        <v>12</v>
      </c>
      <c r="E166" s="17">
        <v>361</v>
      </c>
      <c r="F166" s="17">
        <v>105</v>
      </c>
      <c r="G166" s="17">
        <v>2</v>
      </c>
      <c r="H166" s="17">
        <v>133</v>
      </c>
      <c r="I166" s="17">
        <v>0</v>
      </c>
      <c r="J166" s="16" t="s">
        <v>205</v>
      </c>
      <c r="K166" s="16" t="s">
        <v>295</v>
      </c>
      <c r="L166" s="18" t="s">
        <v>479</v>
      </c>
      <c r="M166" s="18" t="s">
        <v>469</v>
      </c>
      <c r="O166" s="11">
        <v>2107000</v>
      </c>
      <c r="P166" s="9" t="s">
        <v>182</v>
      </c>
      <c r="Q166" s="6">
        <v>1600000</v>
      </c>
      <c r="R166" s="6">
        <v>1700000</v>
      </c>
      <c r="S166" s="6">
        <v>1800000</v>
      </c>
      <c r="T166" s="6">
        <v>1900000</v>
      </c>
      <c r="U166" s="6">
        <v>7000000</v>
      </c>
    </row>
    <row r="167" spans="1:21">
      <c r="A167" s="16">
        <v>0</v>
      </c>
      <c r="B167" s="16">
        <v>901</v>
      </c>
      <c r="C167" s="16">
        <v>90100</v>
      </c>
      <c r="D167" s="17">
        <v>12</v>
      </c>
      <c r="E167" s="17">
        <v>361</v>
      </c>
      <c r="F167" s="17">
        <v>105</v>
      </c>
      <c r="G167" s="17">
        <v>2</v>
      </c>
      <c r="H167" s="17">
        <v>135</v>
      </c>
      <c r="I167" s="17">
        <v>0</v>
      </c>
      <c r="J167" s="16" t="s">
        <v>206</v>
      </c>
      <c r="K167" s="16" t="s">
        <v>295</v>
      </c>
      <c r="L167" s="18" t="s">
        <v>480</v>
      </c>
      <c r="M167" s="18" t="s">
        <v>469</v>
      </c>
      <c r="O167" s="11">
        <v>2108000</v>
      </c>
      <c r="P167" s="9" t="s">
        <v>183</v>
      </c>
      <c r="Q167" s="6">
        <v>482449.34</v>
      </c>
      <c r="R167" s="6">
        <v>1299609.51</v>
      </c>
      <c r="S167" s="6">
        <v>1690795.24</v>
      </c>
      <c r="T167" s="6">
        <v>3857260.2</v>
      </c>
      <c r="U167" s="6">
        <v>7330114.29</v>
      </c>
    </row>
    <row r="168" spans="1:21">
      <c r="A168" s="16">
        <v>0</v>
      </c>
      <c r="B168" s="16">
        <v>901</v>
      </c>
      <c r="C168" s="16">
        <v>90100</v>
      </c>
      <c r="D168" s="17">
        <v>12</v>
      </c>
      <c r="E168" s="17">
        <v>361</v>
      </c>
      <c r="F168" s="17">
        <v>105</v>
      </c>
      <c r="G168" s="17">
        <v>2</v>
      </c>
      <c r="H168" s="17">
        <v>136</v>
      </c>
      <c r="I168" s="17">
        <v>0</v>
      </c>
      <c r="J168" s="16" t="s">
        <v>207</v>
      </c>
      <c r="K168" s="16" t="s">
        <v>295</v>
      </c>
      <c r="L168" s="18" t="s">
        <v>481</v>
      </c>
      <c r="M168" s="18" t="s">
        <v>469</v>
      </c>
      <c r="O168" s="11">
        <v>2109000</v>
      </c>
      <c r="P168" s="9" t="s">
        <v>184</v>
      </c>
      <c r="Q168" s="6">
        <v>2000</v>
      </c>
      <c r="R168" s="6">
        <v>2000</v>
      </c>
      <c r="S168" s="6">
        <v>2000</v>
      </c>
      <c r="T168" s="6">
        <v>2000</v>
      </c>
      <c r="U168" s="6">
        <v>8000</v>
      </c>
    </row>
    <row r="169" spans="1:21">
      <c r="A169" s="16">
        <v>0</v>
      </c>
      <c r="B169" s="16">
        <v>901</v>
      </c>
      <c r="C169" s="16">
        <v>90100</v>
      </c>
      <c r="D169" s="17">
        <v>12</v>
      </c>
      <c r="E169" s="17">
        <v>361</v>
      </c>
      <c r="F169" s="17">
        <v>105</v>
      </c>
      <c r="G169" s="17">
        <v>2</v>
      </c>
      <c r="H169" s="17">
        <v>137</v>
      </c>
      <c r="I169" s="17">
        <v>0</v>
      </c>
      <c r="J169" s="16" t="s">
        <v>208</v>
      </c>
      <c r="K169" s="16" t="s">
        <v>295</v>
      </c>
      <c r="L169" s="18" t="s">
        <v>482</v>
      </c>
      <c r="M169" s="18" t="s">
        <v>469</v>
      </c>
      <c r="O169" s="11">
        <v>2110000</v>
      </c>
      <c r="P169" s="9" t="s">
        <v>185</v>
      </c>
      <c r="Q169" s="6">
        <v>185000</v>
      </c>
      <c r="R169" s="6">
        <v>190000</v>
      </c>
      <c r="S169" s="6">
        <v>195000</v>
      </c>
      <c r="T169" s="6">
        <v>200000</v>
      </c>
      <c r="U169" s="6">
        <v>770000</v>
      </c>
    </row>
    <row r="170" spans="1:21">
      <c r="A170" s="16">
        <v>0</v>
      </c>
      <c r="B170" s="16">
        <v>901</v>
      </c>
      <c r="C170" s="16">
        <v>90100</v>
      </c>
      <c r="D170" s="17">
        <v>12</v>
      </c>
      <c r="E170" s="17">
        <v>361</v>
      </c>
      <c r="F170" s="17">
        <v>105</v>
      </c>
      <c r="G170" s="17">
        <v>2</v>
      </c>
      <c r="H170" s="17">
        <v>250</v>
      </c>
      <c r="I170" s="17">
        <v>0</v>
      </c>
      <c r="J170" s="16" t="s">
        <v>276</v>
      </c>
      <c r="K170" s="16" t="s">
        <v>295</v>
      </c>
      <c r="L170" s="18" t="s">
        <v>301</v>
      </c>
      <c r="M170" s="18" t="s">
        <v>469</v>
      </c>
      <c r="O170" s="11">
        <v>2111000</v>
      </c>
      <c r="P170" s="9" t="s">
        <v>186</v>
      </c>
      <c r="Q170" s="6">
        <v>12000</v>
      </c>
      <c r="R170" s="6">
        <v>14000</v>
      </c>
      <c r="S170" s="6">
        <v>16000</v>
      </c>
      <c r="T170" s="6">
        <v>18000</v>
      </c>
      <c r="U170" s="6">
        <v>60000</v>
      </c>
    </row>
    <row r="171" spans="1:21">
      <c r="A171" s="16">
        <v>0</v>
      </c>
      <c r="B171" s="16">
        <v>902</v>
      </c>
      <c r="C171" s="16">
        <v>90200</v>
      </c>
      <c r="D171" s="17">
        <v>12</v>
      </c>
      <c r="E171" s="17">
        <v>271</v>
      </c>
      <c r="F171" s="17">
        <v>105</v>
      </c>
      <c r="G171" s="17">
        <v>2</v>
      </c>
      <c r="H171" s="17">
        <v>16</v>
      </c>
      <c r="I171" s="17">
        <v>0</v>
      </c>
      <c r="J171" s="16" t="s">
        <v>100</v>
      </c>
      <c r="K171" s="16" t="s">
        <v>295</v>
      </c>
      <c r="L171" s="18" t="s">
        <v>483</v>
      </c>
      <c r="M171" s="18" t="s">
        <v>484</v>
      </c>
      <c r="O171" s="11">
        <v>2112000</v>
      </c>
      <c r="P171" s="9" t="s">
        <v>187</v>
      </c>
      <c r="Q171" s="6">
        <v>1800000</v>
      </c>
      <c r="R171" s="6">
        <v>1820000</v>
      </c>
      <c r="S171" s="6">
        <v>1840000</v>
      </c>
      <c r="T171" s="6">
        <v>1860000</v>
      </c>
      <c r="U171" s="6">
        <v>7320000</v>
      </c>
    </row>
    <row r="172" spans="1:21">
      <c r="A172" s="16">
        <v>0</v>
      </c>
      <c r="B172" s="16">
        <v>902</v>
      </c>
      <c r="C172" s="16">
        <v>90200</v>
      </c>
      <c r="D172" s="17">
        <v>12</v>
      </c>
      <c r="E172" s="17">
        <v>331</v>
      </c>
      <c r="F172" s="17">
        <v>105</v>
      </c>
      <c r="G172" s="17">
        <v>2</v>
      </c>
      <c r="H172" s="17">
        <v>15</v>
      </c>
      <c r="I172" s="17">
        <v>0</v>
      </c>
      <c r="J172" s="16" t="s">
        <v>99</v>
      </c>
      <c r="K172" s="16" t="s">
        <v>295</v>
      </c>
      <c r="L172" s="18" t="s">
        <v>485</v>
      </c>
      <c r="M172" s="18" t="s">
        <v>467</v>
      </c>
      <c r="O172" s="11">
        <v>2113000</v>
      </c>
      <c r="P172" s="9" t="s">
        <v>188</v>
      </c>
      <c r="Q172" s="6">
        <v>800000</v>
      </c>
      <c r="R172" s="6">
        <v>900000</v>
      </c>
      <c r="S172" s="6">
        <v>1000000</v>
      </c>
      <c r="T172" s="6">
        <v>1100000</v>
      </c>
      <c r="U172" s="6">
        <v>3800000</v>
      </c>
    </row>
    <row r="173" spans="1:21">
      <c r="A173" s="16">
        <v>0</v>
      </c>
      <c r="B173" s="16">
        <v>902</v>
      </c>
      <c r="C173" s="16">
        <v>90200</v>
      </c>
      <c r="D173" s="17">
        <v>12</v>
      </c>
      <c r="E173" s="17">
        <v>331</v>
      </c>
      <c r="F173" s="17">
        <v>105</v>
      </c>
      <c r="G173" s="17">
        <v>2</v>
      </c>
      <c r="H173" s="17">
        <v>16</v>
      </c>
      <c r="I173" s="17">
        <v>0</v>
      </c>
      <c r="J173" s="16" t="s">
        <v>100</v>
      </c>
      <c r="K173" s="16" t="s">
        <v>295</v>
      </c>
      <c r="L173" s="18" t="s">
        <v>483</v>
      </c>
      <c r="M173" s="18" t="s">
        <v>467</v>
      </c>
      <c r="O173" s="11">
        <v>2114000</v>
      </c>
      <c r="P173" s="9" t="s">
        <v>189</v>
      </c>
      <c r="Q173" s="6">
        <v>300000</v>
      </c>
      <c r="R173" s="6">
        <v>320000</v>
      </c>
      <c r="S173" s="6">
        <v>340000</v>
      </c>
      <c r="T173" s="6">
        <v>360000</v>
      </c>
      <c r="U173" s="6">
        <v>1320000</v>
      </c>
    </row>
    <row r="174" spans="1:21">
      <c r="A174" s="16">
        <v>0</v>
      </c>
      <c r="B174" s="16">
        <v>902</v>
      </c>
      <c r="C174" s="16">
        <v>90200</v>
      </c>
      <c r="D174" s="17">
        <v>12</v>
      </c>
      <c r="E174" s="17">
        <v>365</v>
      </c>
      <c r="F174" s="17">
        <v>105</v>
      </c>
      <c r="G174" s="17">
        <v>2</v>
      </c>
      <c r="H174" s="17">
        <v>15</v>
      </c>
      <c r="I174" s="17">
        <v>0</v>
      </c>
      <c r="J174" s="16" t="s">
        <v>99</v>
      </c>
      <c r="K174" s="16" t="s">
        <v>295</v>
      </c>
      <c r="L174" s="18" t="s">
        <v>485</v>
      </c>
      <c r="M174" s="18" t="s">
        <v>486</v>
      </c>
      <c r="O174" s="11">
        <v>2115000</v>
      </c>
      <c r="P174" s="9" t="s">
        <v>190</v>
      </c>
      <c r="Q174" s="6">
        <v>55000</v>
      </c>
      <c r="R174" s="6">
        <v>58000</v>
      </c>
      <c r="S174" s="6">
        <v>61000</v>
      </c>
      <c r="T174" s="6">
        <v>64000</v>
      </c>
      <c r="U174" s="6">
        <v>238000</v>
      </c>
    </row>
    <row r="175" spans="1:21">
      <c r="A175" s="16">
        <v>0</v>
      </c>
      <c r="B175" s="16">
        <v>902</v>
      </c>
      <c r="C175" s="16">
        <v>90200</v>
      </c>
      <c r="D175" s="17">
        <v>12</v>
      </c>
      <c r="E175" s="17">
        <v>365</v>
      </c>
      <c r="F175" s="17">
        <v>105</v>
      </c>
      <c r="G175" s="17">
        <v>2</v>
      </c>
      <c r="H175" s="17">
        <v>16</v>
      </c>
      <c r="I175" s="17">
        <v>0</v>
      </c>
      <c r="J175" s="16" t="s">
        <v>100</v>
      </c>
      <c r="K175" s="16" t="s">
        <v>295</v>
      </c>
      <c r="L175" s="18" t="s">
        <v>483</v>
      </c>
      <c r="M175" s="18" t="s">
        <v>486</v>
      </c>
      <c r="O175" s="11">
        <v>2117000</v>
      </c>
      <c r="P175" s="9" t="s">
        <v>191</v>
      </c>
      <c r="Q175" s="6">
        <v>1</v>
      </c>
      <c r="R175" s="6">
        <v>1</v>
      </c>
      <c r="S175" s="6">
        <v>1</v>
      </c>
      <c r="T175" s="6">
        <v>1</v>
      </c>
      <c r="U175" s="6">
        <v>4</v>
      </c>
    </row>
    <row r="176" spans="1:21">
      <c r="A176" s="16">
        <v>0</v>
      </c>
      <c r="B176" s="16">
        <v>902</v>
      </c>
      <c r="C176" s="16">
        <v>90200</v>
      </c>
      <c r="D176" s="17">
        <v>12</v>
      </c>
      <c r="E176" s="17">
        <v>365</v>
      </c>
      <c r="F176" s="17">
        <v>105</v>
      </c>
      <c r="G176" s="17">
        <v>2</v>
      </c>
      <c r="H176" s="17">
        <v>18</v>
      </c>
      <c r="I176" s="17">
        <v>0</v>
      </c>
      <c r="J176" s="16" t="s">
        <v>102</v>
      </c>
      <c r="K176" s="16" t="s">
        <v>295</v>
      </c>
      <c r="L176" s="18" t="s">
        <v>487</v>
      </c>
      <c r="M176" s="18" t="s">
        <v>486</v>
      </c>
      <c r="O176" s="11">
        <v>2118000</v>
      </c>
      <c r="P176" s="9" t="s">
        <v>192</v>
      </c>
      <c r="Q176" s="6">
        <v>130000</v>
      </c>
      <c r="R176" s="6">
        <v>135000</v>
      </c>
      <c r="S176" s="6">
        <v>145000</v>
      </c>
      <c r="T176" s="6">
        <v>316000</v>
      </c>
      <c r="U176" s="6">
        <v>726000</v>
      </c>
    </row>
    <row r="177" spans="1:21">
      <c r="A177" s="16">
        <v>0</v>
      </c>
      <c r="B177" s="16">
        <v>902</v>
      </c>
      <c r="C177" s="16">
        <v>90200</v>
      </c>
      <c r="D177" s="17">
        <v>12</v>
      </c>
      <c r="E177" s="17">
        <v>365</v>
      </c>
      <c r="F177" s="17">
        <v>105</v>
      </c>
      <c r="G177" s="17">
        <v>2</v>
      </c>
      <c r="H177" s="17">
        <v>122</v>
      </c>
      <c r="I177" s="17">
        <v>0</v>
      </c>
      <c r="J177" s="16" t="s">
        <v>196</v>
      </c>
      <c r="K177" s="16" t="s">
        <v>295</v>
      </c>
      <c r="L177" s="18" t="s">
        <v>471</v>
      </c>
      <c r="M177" s="18" t="s">
        <v>486</v>
      </c>
      <c r="O177" s="11">
        <v>2119000</v>
      </c>
      <c r="P177" s="9" t="s">
        <v>193</v>
      </c>
      <c r="Q177" s="6">
        <v>130000</v>
      </c>
      <c r="R177" s="6">
        <v>135000</v>
      </c>
      <c r="S177" s="6">
        <v>140000</v>
      </c>
      <c r="T177" s="6">
        <v>318400</v>
      </c>
      <c r="U177" s="6">
        <v>723400</v>
      </c>
    </row>
    <row r="178" spans="1:21">
      <c r="A178" s="16">
        <v>0</v>
      </c>
      <c r="B178" s="16">
        <v>902</v>
      </c>
      <c r="C178" s="16">
        <v>90200</v>
      </c>
      <c r="D178" s="17">
        <v>12</v>
      </c>
      <c r="E178" s="17">
        <v>365</v>
      </c>
      <c r="F178" s="17">
        <v>105</v>
      </c>
      <c r="G178" s="17">
        <v>2</v>
      </c>
      <c r="H178" s="17">
        <v>123</v>
      </c>
      <c r="I178" s="17">
        <v>0</v>
      </c>
      <c r="J178" s="16" t="s">
        <v>472</v>
      </c>
      <c r="K178" s="16" t="s">
        <v>295</v>
      </c>
      <c r="L178" s="18" t="s">
        <v>473</v>
      </c>
      <c r="M178" s="18" t="s">
        <v>486</v>
      </c>
      <c r="O178" s="11">
        <v>2120000</v>
      </c>
      <c r="P178" s="9" t="s">
        <v>194</v>
      </c>
      <c r="Q178" s="6">
        <v>1000</v>
      </c>
      <c r="R178" s="6">
        <v>2000</v>
      </c>
      <c r="S178" s="6">
        <v>3000</v>
      </c>
      <c r="T178" s="6">
        <v>50000</v>
      </c>
      <c r="U178" s="6">
        <v>56000</v>
      </c>
    </row>
    <row r="179" spans="1:21">
      <c r="A179" s="16">
        <v>0</v>
      </c>
      <c r="B179" s="16">
        <v>902</v>
      </c>
      <c r="C179" s="16">
        <v>90200</v>
      </c>
      <c r="D179" s="17">
        <v>12</v>
      </c>
      <c r="E179" s="17">
        <v>365</v>
      </c>
      <c r="F179" s="17">
        <v>105</v>
      </c>
      <c r="G179" s="17">
        <v>2</v>
      </c>
      <c r="H179" s="17">
        <v>129</v>
      </c>
      <c r="I179" s="17">
        <v>0</v>
      </c>
      <c r="J179" s="16" t="s">
        <v>203</v>
      </c>
      <c r="K179" s="16" t="s">
        <v>295</v>
      </c>
      <c r="L179" s="18" t="s">
        <v>477</v>
      </c>
      <c r="M179" s="18" t="s">
        <v>486</v>
      </c>
      <c r="O179" s="11">
        <v>2121000</v>
      </c>
      <c r="P179" s="9" t="s">
        <v>195</v>
      </c>
      <c r="Q179" s="6">
        <v>100</v>
      </c>
      <c r="R179" s="6">
        <v>100</v>
      </c>
      <c r="S179" s="6">
        <v>100</v>
      </c>
      <c r="T179" s="6">
        <v>100</v>
      </c>
      <c r="U179" s="6">
        <v>400</v>
      </c>
    </row>
    <row r="180" spans="1:21">
      <c r="A180" s="16">
        <v>0</v>
      </c>
      <c r="B180" s="16">
        <v>902</v>
      </c>
      <c r="C180" s="16">
        <v>90200</v>
      </c>
      <c r="D180" s="17">
        <v>12</v>
      </c>
      <c r="E180" s="17">
        <v>365</v>
      </c>
      <c r="F180" s="17">
        <v>105</v>
      </c>
      <c r="G180" s="17">
        <v>2</v>
      </c>
      <c r="H180" s="17">
        <v>130</v>
      </c>
      <c r="I180" s="17">
        <v>0</v>
      </c>
      <c r="J180" s="16" t="s">
        <v>204</v>
      </c>
      <c r="K180" s="16" t="s">
        <v>295</v>
      </c>
      <c r="L180" s="18" t="s">
        <v>478</v>
      </c>
      <c r="M180" s="18" t="s">
        <v>486</v>
      </c>
      <c r="O180" s="11">
        <v>2122000</v>
      </c>
      <c r="P180" s="9" t="s">
        <v>196</v>
      </c>
      <c r="Q180" s="6">
        <v>33000</v>
      </c>
      <c r="R180" s="6">
        <v>35000</v>
      </c>
      <c r="S180" s="6">
        <v>37000</v>
      </c>
      <c r="T180" s="6">
        <v>55000</v>
      </c>
      <c r="U180" s="6">
        <v>160000</v>
      </c>
    </row>
    <row r="181" spans="1:21">
      <c r="A181" s="16">
        <v>0</v>
      </c>
      <c r="B181" s="16">
        <v>902</v>
      </c>
      <c r="C181" s="16">
        <v>90200</v>
      </c>
      <c r="D181" s="17">
        <v>12</v>
      </c>
      <c r="E181" s="17">
        <v>365</v>
      </c>
      <c r="F181" s="17">
        <v>105</v>
      </c>
      <c r="G181" s="17">
        <v>2</v>
      </c>
      <c r="H181" s="17">
        <v>133</v>
      </c>
      <c r="I181" s="17">
        <v>0</v>
      </c>
      <c r="J181" s="16" t="s">
        <v>205</v>
      </c>
      <c r="K181" s="16" t="s">
        <v>295</v>
      </c>
      <c r="L181" s="18" t="s">
        <v>479</v>
      </c>
      <c r="M181" s="18" t="s">
        <v>486</v>
      </c>
      <c r="O181" s="11">
        <v>2123000</v>
      </c>
      <c r="P181" s="9" t="s">
        <v>197</v>
      </c>
      <c r="Q181" s="6">
        <v>141000</v>
      </c>
      <c r="R181" s="6">
        <v>251213.91</v>
      </c>
      <c r="S181" s="6">
        <v>344584.4</v>
      </c>
      <c r="T181" s="6">
        <v>790000</v>
      </c>
      <c r="U181" s="6">
        <v>1526798.31</v>
      </c>
    </row>
    <row r="182" spans="1:21">
      <c r="A182" s="16">
        <v>0</v>
      </c>
      <c r="B182" s="16">
        <v>903</v>
      </c>
      <c r="C182" s="16">
        <v>90300</v>
      </c>
      <c r="D182" s="17">
        <v>12</v>
      </c>
      <c r="E182" s="17">
        <v>271</v>
      </c>
      <c r="F182" s="17">
        <v>105</v>
      </c>
      <c r="G182" s="17">
        <v>2</v>
      </c>
      <c r="H182" s="17">
        <v>18</v>
      </c>
      <c r="I182" s="17">
        <v>0</v>
      </c>
      <c r="J182" s="16" t="s">
        <v>102</v>
      </c>
      <c r="K182" s="16" t="s">
        <v>295</v>
      </c>
      <c r="L182" s="18" t="s">
        <v>487</v>
      </c>
      <c r="M182" s="18" t="s">
        <v>484</v>
      </c>
      <c r="O182" s="11">
        <v>2124000</v>
      </c>
      <c r="P182" s="9" t="s">
        <v>198</v>
      </c>
      <c r="Q182" s="6">
        <v>95100</v>
      </c>
      <c r="R182" s="6">
        <v>95709.5</v>
      </c>
      <c r="S182" s="6">
        <v>105100</v>
      </c>
      <c r="T182" s="6">
        <v>189581.52</v>
      </c>
      <c r="U182" s="6">
        <v>485491.02</v>
      </c>
    </row>
    <row r="183" spans="1:21">
      <c r="A183" s="16">
        <v>0</v>
      </c>
      <c r="B183" s="16">
        <v>903</v>
      </c>
      <c r="C183" s="16">
        <v>90300</v>
      </c>
      <c r="D183" s="17">
        <v>12</v>
      </c>
      <c r="E183" s="17">
        <v>331</v>
      </c>
      <c r="F183" s="17">
        <v>105</v>
      </c>
      <c r="G183" s="17">
        <v>2</v>
      </c>
      <c r="H183" s="17">
        <v>17</v>
      </c>
      <c r="I183" s="17">
        <v>0</v>
      </c>
      <c r="J183" s="16" t="s">
        <v>101</v>
      </c>
      <c r="K183" s="16" t="s">
        <v>295</v>
      </c>
      <c r="L183" s="18" t="s">
        <v>488</v>
      </c>
      <c r="M183" s="18" t="s">
        <v>467</v>
      </c>
      <c r="O183" s="11">
        <v>2125000</v>
      </c>
      <c r="P183" s="9" t="s">
        <v>199</v>
      </c>
      <c r="Q183" s="6">
        <v>422000</v>
      </c>
      <c r="R183" s="6">
        <v>427000</v>
      </c>
      <c r="S183" s="6">
        <v>430000</v>
      </c>
      <c r="T183" s="6">
        <v>450000</v>
      </c>
      <c r="U183" s="6">
        <v>1729000</v>
      </c>
    </row>
    <row r="184" spans="1:21">
      <c r="A184" s="16">
        <v>0</v>
      </c>
      <c r="B184" s="16">
        <v>903</v>
      </c>
      <c r="C184" s="16">
        <v>90300</v>
      </c>
      <c r="D184" s="17">
        <v>12</v>
      </c>
      <c r="E184" s="17">
        <v>331</v>
      </c>
      <c r="F184" s="17">
        <v>105</v>
      </c>
      <c r="G184" s="17">
        <v>2</v>
      </c>
      <c r="H184" s="17">
        <v>18</v>
      </c>
      <c r="I184" s="17">
        <v>0</v>
      </c>
      <c r="J184" s="16" t="s">
        <v>102</v>
      </c>
      <c r="K184" s="16" t="s">
        <v>295</v>
      </c>
      <c r="L184" s="18" t="s">
        <v>487</v>
      </c>
      <c r="M184" s="18" t="s">
        <v>467</v>
      </c>
      <c r="O184" s="11">
        <v>2126000</v>
      </c>
      <c r="P184" s="9" t="s">
        <v>200</v>
      </c>
      <c r="Q184" s="6">
        <v>16000</v>
      </c>
      <c r="R184" s="6">
        <v>17000</v>
      </c>
      <c r="S184" s="6">
        <v>18000</v>
      </c>
      <c r="T184" s="6">
        <v>25000</v>
      </c>
      <c r="U184" s="6">
        <v>76000</v>
      </c>
    </row>
    <row r="185" spans="1:21">
      <c r="A185" s="16">
        <v>0</v>
      </c>
      <c r="B185" s="16">
        <v>903</v>
      </c>
      <c r="C185" s="16">
        <v>90300</v>
      </c>
      <c r="D185" s="17">
        <v>12</v>
      </c>
      <c r="E185" s="17">
        <v>365</v>
      </c>
      <c r="F185" s="17">
        <v>105</v>
      </c>
      <c r="G185" s="17">
        <v>2</v>
      </c>
      <c r="H185" s="17">
        <v>17</v>
      </c>
      <c r="I185" s="17">
        <v>0</v>
      </c>
      <c r="J185" s="16" t="s">
        <v>101</v>
      </c>
      <c r="K185" s="16" t="s">
        <v>295</v>
      </c>
      <c r="L185" s="18" t="s">
        <v>488</v>
      </c>
      <c r="M185" s="18" t="s">
        <v>486</v>
      </c>
      <c r="O185" s="11">
        <v>2127000</v>
      </c>
      <c r="P185" s="9" t="s">
        <v>201</v>
      </c>
      <c r="Q185" s="6">
        <v>35999</v>
      </c>
      <c r="R185" s="6">
        <v>36999</v>
      </c>
      <c r="S185" s="6">
        <v>37999</v>
      </c>
      <c r="T185" s="6">
        <v>59999</v>
      </c>
      <c r="U185" s="6">
        <v>170996</v>
      </c>
    </row>
    <row r="186" spans="1:21">
      <c r="A186" s="16">
        <v>0</v>
      </c>
      <c r="B186" s="16">
        <v>903</v>
      </c>
      <c r="C186" s="16">
        <v>90300</v>
      </c>
      <c r="D186" s="17">
        <v>12</v>
      </c>
      <c r="E186" s="17">
        <v>365</v>
      </c>
      <c r="F186" s="17">
        <v>105</v>
      </c>
      <c r="G186" s="17">
        <v>2</v>
      </c>
      <c r="H186" s="17">
        <v>18</v>
      </c>
      <c r="I186" s="17">
        <v>0</v>
      </c>
      <c r="J186" s="16" t="s">
        <v>102</v>
      </c>
      <c r="K186" s="16" t="s">
        <v>295</v>
      </c>
      <c r="L186" s="18" t="s">
        <v>487</v>
      </c>
      <c r="M186" s="18" t="s">
        <v>486</v>
      </c>
      <c r="O186" s="11">
        <v>2128000</v>
      </c>
      <c r="P186" s="9" t="s">
        <v>202</v>
      </c>
      <c r="Q186" s="6">
        <v>50100</v>
      </c>
      <c r="R186" s="6">
        <v>50100</v>
      </c>
      <c r="S186" s="6">
        <v>50100</v>
      </c>
      <c r="T186" s="6">
        <v>50100</v>
      </c>
      <c r="U186" s="6">
        <v>200400</v>
      </c>
    </row>
    <row r="187" spans="1:21">
      <c r="A187" s="16">
        <v>0</v>
      </c>
      <c r="B187" s="16">
        <v>903</v>
      </c>
      <c r="C187" s="16">
        <v>90300</v>
      </c>
      <c r="D187" s="17">
        <v>12</v>
      </c>
      <c r="E187" s="17">
        <v>365</v>
      </c>
      <c r="F187" s="17">
        <v>105</v>
      </c>
      <c r="G187" s="17">
        <v>2</v>
      </c>
      <c r="H187" s="17">
        <v>118</v>
      </c>
      <c r="I187" s="17">
        <v>0</v>
      </c>
      <c r="J187" s="16" t="s">
        <v>192</v>
      </c>
      <c r="K187" s="16" t="s">
        <v>295</v>
      </c>
      <c r="L187" s="18" t="s">
        <v>489</v>
      </c>
      <c r="M187" s="18" t="s">
        <v>486</v>
      </c>
      <c r="O187" s="11">
        <v>2129000</v>
      </c>
      <c r="P187" s="9" t="s">
        <v>203</v>
      </c>
      <c r="Q187" s="6">
        <v>400</v>
      </c>
      <c r="R187" s="6">
        <v>400</v>
      </c>
      <c r="S187" s="6">
        <v>400</v>
      </c>
      <c r="T187" s="6">
        <v>400</v>
      </c>
      <c r="U187" s="6">
        <v>1600</v>
      </c>
    </row>
    <row r="188" spans="1:21">
      <c r="A188" s="16">
        <v>0</v>
      </c>
      <c r="B188" s="16">
        <v>903</v>
      </c>
      <c r="C188" s="16">
        <v>90300</v>
      </c>
      <c r="D188" s="17">
        <v>12</v>
      </c>
      <c r="E188" s="17">
        <v>365</v>
      </c>
      <c r="F188" s="17">
        <v>105</v>
      </c>
      <c r="G188" s="17">
        <v>2</v>
      </c>
      <c r="H188" s="17">
        <v>123</v>
      </c>
      <c r="I188" s="17">
        <v>0</v>
      </c>
      <c r="J188" s="16" t="s">
        <v>472</v>
      </c>
      <c r="K188" s="16" t="s">
        <v>295</v>
      </c>
      <c r="L188" s="18" t="s">
        <v>473</v>
      </c>
      <c r="M188" s="18" t="s">
        <v>486</v>
      </c>
      <c r="O188" s="11">
        <v>2130000</v>
      </c>
      <c r="P188" s="9" t="s">
        <v>204</v>
      </c>
      <c r="Q188" s="6">
        <v>546629</v>
      </c>
      <c r="R188" s="6">
        <v>675814.94</v>
      </c>
      <c r="S188" s="6">
        <v>743944.17</v>
      </c>
      <c r="T188" s="6">
        <v>745834.34</v>
      </c>
      <c r="U188" s="6">
        <v>2712222.45</v>
      </c>
    </row>
    <row r="189" spans="1:21">
      <c r="A189" s="16">
        <v>0</v>
      </c>
      <c r="B189" s="16">
        <v>903</v>
      </c>
      <c r="C189" s="16">
        <v>90300</v>
      </c>
      <c r="D189" s="17">
        <v>12</v>
      </c>
      <c r="E189" s="17">
        <v>365</v>
      </c>
      <c r="F189" s="17">
        <v>105</v>
      </c>
      <c r="G189" s="17">
        <v>2</v>
      </c>
      <c r="H189" s="17">
        <v>129</v>
      </c>
      <c r="I189" s="17">
        <v>0</v>
      </c>
      <c r="J189" s="16" t="s">
        <v>203</v>
      </c>
      <c r="K189" s="16" t="s">
        <v>295</v>
      </c>
      <c r="L189" s="18" t="s">
        <v>477</v>
      </c>
      <c r="M189" s="18" t="s">
        <v>486</v>
      </c>
      <c r="O189" s="11">
        <v>2133000</v>
      </c>
      <c r="P189" s="9" t="s">
        <v>205</v>
      </c>
      <c r="Q189" s="6">
        <v>3721076.92</v>
      </c>
      <c r="R189" s="6">
        <v>4169262.99</v>
      </c>
      <c r="S189" s="6">
        <v>4524150.67</v>
      </c>
      <c r="T189" s="6">
        <v>5034515.67</v>
      </c>
      <c r="U189" s="6">
        <v>17449006.25</v>
      </c>
    </row>
    <row r="190" spans="1:21">
      <c r="A190" s="16">
        <v>0</v>
      </c>
      <c r="B190" s="16">
        <v>903</v>
      </c>
      <c r="C190" s="16">
        <v>90300</v>
      </c>
      <c r="D190" s="17">
        <v>12</v>
      </c>
      <c r="E190" s="17">
        <v>365</v>
      </c>
      <c r="F190" s="17">
        <v>105</v>
      </c>
      <c r="G190" s="17">
        <v>2</v>
      </c>
      <c r="H190" s="17">
        <v>130</v>
      </c>
      <c r="I190" s="17">
        <v>0</v>
      </c>
      <c r="J190" s="16" t="s">
        <v>204</v>
      </c>
      <c r="K190" s="16" t="s">
        <v>295</v>
      </c>
      <c r="L190" s="18" t="s">
        <v>478</v>
      </c>
      <c r="M190" s="18" t="s">
        <v>486</v>
      </c>
      <c r="O190" s="11">
        <v>2135000</v>
      </c>
      <c r="P190" s="9" t="s">
        <v>206</v>
      </c>
      <c r="Q190" s="6">
        <v>36000</v>
      </c>
      <c r="R190" s="6">
        <v>38000</v>
      </c>
      <c r="S190" s="6">
        <v>40000</v>
      </c>
      <c r="T190" s="6">
        <v>50000</v>
      </c>
      <c r="U190" s="6">
        <v>164000</v>
      </c>
    </row>
    <row r="191" spans="1:21">
      <c r="A191" s="16">
        <v>0</v>
      </c>
      <c r="B191" s="16">
        <v>903</v>
      </c>
      <c r="C191" s="16">
        <v>90300</v>
      </c>
      <c r="D191" s="17">
        <v>12</v>
      </c>
      <c r="E191" s="17">
        <v>365</v>
      </c>
      <c r="F191" s="17">
        <v>105</v>
      </c>
      <c r="G191" s="17">
        <v>2</v>
      </c>
      <c r="H191" s="17">
        <v>133</v>
      </c>
      <c r="I191" s="17">
        <v>0</v>
      </c>
      <c r="J191" s="16" t="s">
        <v>205</v>
      </c>
      <c r="K191" s="16" t="s">
        <v>295</v>
      </c>
      <c r="L191" s="18" t="s">
        <v>479</v>
      </c>
      <c r="M191" s="18" t="s">
        <v>486</v>
      </c>
      <c r="O191" s="11">
        <v>2136000</v>
      </c>
      <c r="P191" s="9" t="s">
        <v>207</v>
      </c>
      <c r="Q191" s="6">
        <v>1000</v>
      </c>
      <c r="R191" s="6">
        <v>2000</v>
      </c>
      <c r="S191" s="6">
        <v>3000</v>
      </c>
      <c r="T191" s="6">
        <v>10000</v>
      </c>
      <c r="U191" s="6">
        <v>16000</v>
      </c>
    </row>
    <row r="192" spans="1:21">
      <c r="A192" s="16">
        <v>0</v>
      </c>
      <c r="B192" s="16">
        <v>905</v>
      </c>
      <c r="C192" s="16">
        <v>90500</v>
      </c>
      <c r="D192" s="17">
        <v>12</v>
      </c>
      <c r="E192" s="17">
        <v>331</v>
      </c>
      <c r="F192" s="17">
        <v>105</v>
      </c>
      <c r="G192" s="17">
        <v>2</v>
      </c>
      <c r="H192" s="17">
        <v>21</v>
      </c>
      <c r="I192" s="17">
        <v>0</v>
      </c>
      <c r="J192" s="16" t="s">
        <v>490</v>
      </c>
      <c r="K192" s="16" t="s">
        <v>295</v>
      </c>
      <c r="L192" s="18" t="s">
        <v>491</v>
      </c>
      <c r="M192" s="18" t="s">
        <v>467</v>
      </c>
      <c r="O192" s="11">
        <v>2137000</v>
      </c>
      <c r="P192" s="9" t="s">
        <v>208</v>
      </c>
      <c r="Q192" s="6">
        <v>80000</v>
      </c>
      <c r="R192" s="6">
        <v>80000</v>
      </c>
      <c r="S192" s="6">
        <v>85000</v>
      </c>
      <c r="T192" s="6">
        <v>150000</v>
      </c>
      <c r="U192" s="6">
        <v>395000</v>
      </c>
    </row>
    <row r="193" spans="1:21">
      <c r="A193" s="16">
        <v>0</v>
      </c>
      <c r="B193" s="16">
        <v>905</v>
      </c>
      <c r="C193" s="16">
        <v>90500</v>
      </c>
      <c r="D193" s="17">
        <v>12</v>
      </c>
      <c r="E193" s="17">
        <v>331</v>
      </c>
      <c r="F193" s="17">
        <v>105</v>
      </c>
      <c r="G193" s="17">
        <v>2</v>
      </c>
      <c r="H193" s="17">
        <v>32</v>
      </c>
      <c r="I193" s="17">
        <v>0</v>
      </c>
      <c r="J193" s="16" t="s">
        <v>492</v>
      </c>
      <c r="K193" s="16" t="s">
        <v>295</v>
      </c>
      <c r="L193" s="18" t="s">
        <v>493</v>
      </c>
      <c r="M193" s="18" t="s">
        <v>467</v>
      </c>
      <c r="O193" s="11">
        <v>2139000</v>
      </c>
      <c r="P193" s="9" t="s">
        <v>209</v>
      </c>
      <c r="Q193" s="6">
        <v>205789.7</v>
      </c>
      <c r="R193" s="6">
        <v>235951</v>
      </c>
      <c r="S193" s="6">
        <v>255001</v>
      </c>
      <c r="T193" s="6">
        <v>321501</v>
      </c>
      <c r="U193" s="6">
        <v>1018242.7</v>
      </c>
    </row>
    <row r="194" spans="1:21">
      <c r="A194" s="16">
        <v>0</v>
      </c>
      <c r="B194" s="16">
        <v>905</v>
      </c>
      <c r="C194" s="16">
        <v>90500</v>
      </c>
      <c r="D194" s="17">
        <v>12</v>
      </c>
      <c r="E194" s="17">
        <v>367</v>
      </c>
      <c r="F194" s="17">
        <v>105</v>
      </c>
      <c r="G194" s="17">
        <v>2</v>
      </c>
      <c r="H194" s="17">
        <v>21</v>
      </c>
      <c r="I194" s="17">
        <v>0</v>
      </c>
      <c r="J194" s="16" t="s">
        <v>490</v>
      </c>
      <c r="K194" s="16" t="s">
        <v>295</v>
      </c>
      <c r="L194" s="18" t="s">
        <v>491</v>
      </c>
      <c r="M194" s="18" t="s">
        <v>494</v>
      </c>
      <c r="O194" s="11">
        <v>2140000</v>
      </c>
      <c r="P194" s="9" t="s">
        <v>210</v>
      </c>
      <c r="Q194" s="6">
        <v>4029472.76</v>
      </c>
      <c r="R194" s="6">
        <v>4289560.3099999996</v>
      </c>
      <c r="S194" s="6">
        <v>4593003.03</v>
      </c>
      <c r="T194" s="6">
        <v>5923595.0300000003</v>
      </c>
      <c r="U194" s="6">
        <v>18835631.129999999</v>
      </c>
    </row>
    <row r="195" spans="1:21">
      <c r="A195" s="16">
        <v>0</v>
      </c>
      <c r="B195" s="16">
        <v>905</v>
      </c>
      <c r="C195" s="16">
        <v>90500</v>
      </c>
      <c r="D195" s="17">
        <v>12</v>
      </c>
      <c r="E195" s="17">
        <v>367</v>
      </c>
      <c r="F195" s="17">
        <v>105</v>
      </c>
      <c r="G195" s="17">
        <v>2</v>
      </c>
      <c r="H195" s="17">
        <v>32</v>
      </c>
      <c r="I195" s="17">
        <v>0</v>
      </c>
      <c r="J195" s="16" t="s">
        <v>492</v>
      </c>
      <c r="K195" s="16" t="s">
        <v>295</v>
      </c>
      <c r="L195" s="18" t="s">
        <v>493</v>
      </c>
      <c r="M195" s="18" t="s">
        <v>494</v>
      </c>
      <c r="O195" s="11">
        <v>2141000</v>
      </c>
      <c r="P195" s="9" t="s">
        <v>211</v>
      </c>
      <c r="Q195" s="6">
        <v>5998</v>
      </c>
      <c r="R195" s="6">
        <v>9987</v>
      </c>
      <c r="S195" s="6">
        <v>12800</v>
      </c>
      <c r="T195" s="6">
        <v>15990</v>
      </c>
      <c r="U195" s="6">
        <v>44775</v>
      </c>
    </row>
    <row r="196" spans="1:21">
      <c r="A196" s="16">
        <v>0</v>
      </c>
      <c r="B196" s="16">
        <v>905</v>
      </c>
      <c r="C196" s="16">
        <v>90500</v>
      </c>
      <c r="D196" s="17">
        <v>12</v>
      </c>
      <c r="E196" s="17">
        <v>367</v>
      </c>
      <c r="F196" s="17">
        <v>105</v>
      </c>
      <c r="G196" s="17">
        <v>2</v>
      </c>
      <c r="H196" s="17">
        <v>120</v>
      </c>
      <c r="I196" s="17">
        <v>0</v>
      </c>
      <c r="J196" s="16" t="s">
        <v>194</v>
      </c>
      <c r="K196" s="16" t="s">
        <v>295</v>
      </c>
      <c r="L196" s="18" t="s">
        <v>495</v>
      </c>
      <c r="M196" s="18" t="s">
        <v>494</v>
      </c>
      <c r="O196" s="11">
        <v>2142000</v>
      </c>
      <c r="P196" s="9" t="s">
        <v>212</v>
      </c>
      <c r="Q196" s="6">
        <v>18315</v>
      </c>
      <c r="R196" s="6">
        <v>25500</v>
      </c>
      <c r="S196" s="6">
        <v>30700</v>
      </c>
      <c r="T196" s="6">
        <v>61900</v>
      </c>
      <c r="U196" s="6">
        <v>136415</v>
      </c>
    </row>
    <row r="197" spans="1:21">
      <c r="A197" s="16">
        <v>0</v>
      </c>
      <c r="B197" s="16">
        <v>905</v>
      </c>
      <c r="C197" s="16">
        <v>90500</v>
      </c>
      <c r="D197" s="17">
        <v>12</v>
      </c>
      <c r="E197" s="17">
        <v>367</v>
      </c>
      <c r="F197" s="17">
        <v>105</v>
      </c>
      <c r="G197" s="17">
        <v>2</v>
      </c>
      <c r="H197" s="17">
        <v>128</v>
      </c>
      <c r="I197" s="17">
        <v>0</v>
      </c>
      <c r="J197" s="16" t="s">
        <v>202</v>
      </c>
      <c r="K197" s="16" t="s">
        <v>295</v>
      </c>
      <c r="L197" s="18" t="s">
        <v>496</v>
      </c>
      <c r="M197" s="18" t="s">
        <v>494</v>
      </c>
      <c r="O197" s="11">
        <v>2144000</v>
      </c>
      <c r="P197" s="9" t="s">
        <v>213</v>
      </c>
      <c r="Q197" s="6">
        <v>878199.56</v>
      </c>
      <c r="R197" s="6">
        <v>1018203.48</v>
      </c>
      <c r="S197" s="6">
        <v>1064633.96</v>
      </c>
      <c r="T197" s="6">
        <v>1127519.7</v>
      </c>
      <c r="U197" s="6">
        <v>4088556.7</v>
      </c>
    </row>
    <row r="198" spans="1:21">
      <c r="A198" s="16">
        <v>0</v>
      </c>
      <c r="B198" s="16">
        <v>905</v>
      </c>
      <c r="C198" s="16">
        <v>90500</v>
      </c>
      <c r="D198" s="17">
        <v>12</v>
      </c>
      <c r="E198" s="17">
        <v>367</v>
      </c>
      <c r="F198" s="17">
        <v>105</v>
      </c>
      <c r="G198" s="17">
        <v>2</v>
      </c>
      <c r="H198" s="17">
        <v>129</v>
      </c>
      <c r="I198" s="17">
        <v>0</v>
      </c>
      <c r="J198" s="16" t="s">
        <v>203</v>
      </c>
      <c r="K198" s="16" t="s">
        <v>295</v>
      </c>
      <c r="L198" s="18" t="s">
        <v>477</v>
      </c>
      <c r="M198" s="18" t="s">
        <v>494</v>
      </c>
      <c r="O198" s="11">
        <v>2145000</v>
      </c>
      <c r="P198" s="9" t="s">
        <v>214</v>
      </c>
      <c r="Q198" s="6">
        <v>20518.75</v>
      </c>
      <c r="R198" s="6">
        <v>35940.75</v>
      </c>
      <c r="S198" s="6">
        <v>44510.9</v>
      </c>
      <c r="T198" s="6">
        <v>66920</v>
      </c>
      <c r="U198" s="6">
        <v>167890.4</v>
      </c>
    </row>
    <row r="199" spans="1:21">
      <c r="A199" s="16">
        <v>0</v>
      </c>
      <c r="B199" s="16">
        <v>905</v>
      </c>
      <c r="C199" s="16">
        <v>90500</v>
      </c>
      <c r="D199" s="17">
        <v>12</v>
      </c>
      <c r="E199" s="17">
        <v>367</v>
      </c>
      <c r="F199" s="17">
        <v>105</v>
      </c>
      <c r="G199" s="17">
        <v>2</v>
      </c>
      <c r="H199" s="17">
        <v>130</v>
      </c>
      <c r="I199" s="17">
        <v>0</v>
      </c>
      <c r="J199" s="16" t="s">
        <v>204</v>
      </c>
      <c r="K199" s="16" t="s">
        <v>295</v>
      </c>
      <c r="L199" s="18" t="s">
        <v>478</v>
      </c>
      <c r="M199" s="18" t="s">
        <v>494</v>
      </c>
      <c r="O199" s="11">
        <v>2146000</v>
      </c>
      <c r="P199" s="9" t="s">
        <v>215</v>
      </c>
      <c r="Q199" s="6">
        <v>315000</v>
      </c>
      <c r="R199" s="6">
        <v>377800</v>
      </c>
      <c r="S199" s="6">
        <v>441700.55</v>
      </c>
      <c r="T199" s="6">
        <v>591580</v>
      </c>
      <c r="U199" s="6">
        <v>1726080.55</v>
      </c>
    </row>
    <row r="200" spans="1:21">
      <c r="A200" s="16">
        <v>0</v>
      </c>
      <c r="B200" s="16">
        <v>905</v>
      </c>
      <c r="C200" s="16">
        <v>90500</v>
      </c>
      <c r="D200" s="17">
        <v>12</v>
      </c>
      <c r="E200" s="17">
        <v>367</v>
      </c>
      <c r="F200" s="17">
        <v>105</v>
      </c>
      <c r="G200" s="17">
        <v>2</v>
      </c>
      <c r="H200" s="17">
        <v>133</v>
      </c>
      <c r="I200" s="17">
        <v>0</v>
      </c>
      <c r="J200" s="16" t="s">
        <v>205</v>
      </c>
      <c r="K200" s="16" t="s">
        <v>295</v>
      </c>
      <c r="L200" s="18" t="s">
        <v>479</v>
      </c>
      <c r="M200" s="18" t="s">
        <v>494</v>
      </c>
      <c r="O200" s="11">
        <v>2147000</v>
      </c>
      <c r="P200" s="9" t="s">
        <v>216</v>
      </c>
      <c r="Q200" s="6">
        <v>1350000</v>
      </c>
      <c r="R200" s="6">
        <v>1500000</v>
      </c>
      <c r="S200" s="6">
        <v>1650000</v>
      </c>
      <c r="T200" s="6">
        <v>2194100</v>
      </c>
      <c r="U200" s="6">
        <v>6694100</v>
      </c>
    </row>
    <row r="201" spans="1:21">
      <c r="A201" s="16">
        <v>0</v>
      </c>
      <c r="B201" s="16">
        <v>906</v>
      </c>
      <c r="C201" s="16">
        <v>90600</v>
      </c>
      <c r="D201" s="17">
        <v>12</v>
      </c>
      <c r="E201" s="17">
        <v>361</v>
      </c>
      <c r="F201" s="17">
        <v>105</v>
      </c>
      <c r="G201" s="17">
        <v>2</v>
      </c>
      <c r="H201" s="17">
        <v>133</v>
      </c>
      <c r="I201" s="17">
        <v>0</v>
      </c>
      <c r="J201" s="16" t="s">
        <v>205</v>
      </c>
      <c r="K201" s="16" t="s">
        <v>295</v>
      </c>
      <c r="L201" s="18" t="s">
        <v>479</v>
      </c>
      <c r="M201" s="18" t="s">
        <v>469</v>
      </c>
      <c r="O201" s="11">
        <v>2148000</v>
      </c>
      <c r="P201" s="9" t="s">
        <v>217</v>
      </c>
      <c r="Q201" s="6">
        <v>244411.34</v>
      </c>
      <c r="R201" s="6">
        <v>303993.34999999998</v>
      </c>
      <c r="S201" s="6">
        <v>341616.58</v>
      </c>
      <c r="T201" s="6">
        <v>377313.25</v>
      </c>
      <c r="U201" s="6">
        <v>1267334.52</v>
      </c>
    </row>
    <row r="202" spans="1:21">
      <c r="A202" s="16">
        <v>0</v>
      </c>
      <c r="B202" s="16">
        <v>906</v>
      </c>
      <c r="C202" s="16">
        <v>90600</v>
      </c>
      <c r="D202" s="17">
        <v>12</v>
      </c>
      <c r="E202" s="17">
        <v>364</v>
      </c>
      <c r="F202" s="17">
        <v>105</v>
      </c>
      <c r="G202" s="17">
        <v>2</v>
      </c>
      <c r="H202" s="17">
        <v>124</v>
      </c>
      <c r="I202" s="17">
        <v>0</v>
      </c>
      <c r="J202" s="16" t="s">
        <v>198</v>
      </c>
      <c r="K202" s="16" t="s">
        <v>295</v>
      </c>
      <c r="L202" s="18" t="s">
        <v>474</v>
      </c>
      <c r="M202" s="18" t="s">
        <v>497</v>
      </c>
      <c r="O202" s="11">
        <v>2149000</v>
      </c>
      <c r="P202" s="9" t="s">
        <v>218</v>
      </c>
      <c r="Q202" s="6">
        <v>22700</v>
      </c>
      <c r="R202" s="6">
        <v>35900</v>
      </c>
      <c r="S202" s="6">
        <v>55500.75</v>
      </c>
      <c r="T202" s="6">
        <v>72100.259999999995</v>
      </c>
      <c r="U202" s="6">
        <v>186201.01</v>
      </c>
    </row>
    <row r="203" spans="1:21">
      <c r="A203" s="16">
        <v>0</v>
      </c>
      <c r="B203" s="16">
        <v>906</v>
      </c>
      <c r="C203" s="16">
        <v>90600</v>
      </c>
      <c r="D203" s="17">
        <v>12</v>
      </c>
      <c r="E203" s="17">
        <v>364</v>
      </c>
      <c r="F203" s="17">
        <v>105</v>
      </c>
      <c r="G203" s="17">
        <v>2</v>
      </c>
      <c r="H203" s="17">
        <v>128</v>
      </c>
      <c r="I203" s="17">
        <v>0</v>
      </c>
      <c r="J203" s="16" t="s">
        <v>202</v>
      </c>
      <c r="K203" s="16" t="s">
        <v>295</v>
      </c>
      <c r="L203" s="18" t="s">
        <v>496</v>
      </c>
      <c r="M203" s="18" t="s">
        <v>497</v>
      </c>
      <c r="O203" s="11">
        <v>2150000</v>
      </c>
      <c r="P203" s="9" t="s">
        <v>219</v>
      </c>
      <c r="Q203" s="6">
        <v>1</v>
      </c>
      <c r="R203" s="6">
        <v>1</v>
      </c>
      <c r="S203" s="6">
        <v>1</v>
      </c>
      <c r="T203" s="6">
        <v>1</v>
      </c>
      <c r="U203" s="6">
        <v>4</v>
      </c>
    </row>
    <row r="204" spans="1:21">
      <c r="A204" s="16">
        <v>0</v>
      </c>
      <c r="B204" s="16">
        <v>907</v>
      </c>
      <c r="C204" s="16">
        <v>90700</v>
      </c>
      <c r="D204" s="17">
        <v>12</v>
      </c>
      <c r="E204" s="17">
        <v>331</v>
      </c>
      <c r="F204" s="17">
        <v>105</v>
      </c>
      <c r="G204" s="17">
        <v>2</v>
      </c>
      <c r="H204" s="17">
        <v>22</v>
      </c>
      <c r="I204" s="17">
        <v>0</v>
      </c>
      <c r="J204" s="16" t="s">
        <v>104</v>
      </c>
      <c r="K204" s="16" t="s">
        <v>295</v>
      </c>
      <c r="L204" s="18" t="s">
        <v>498</v>
      </c>
      <c r="M204" s="18" t="s">
        <v>467</v>
      </c>
      <c r="O204" s="11">
        <v>2151000</v>
      </c>
      <c r="P204" s="9" t="s">
        <v>220</v>
      </c>
      <c r="Q204" s="6">
        <v>674114.18</v>
      </c>
      <c r="R204" s="6">
        <v>737265.36</v>
      </c>
      <c r="S204" s="6">
        <v>804488.12</v>
      </c>
      <c r="T204" s="6">
        <v>829947.18</v>
      </c>
      <c r="U204" s="6">
        <v>3045814.84</v>
      </c>
    </row>
    <row r="205" spans="1:21">
      <c r="A205" s="16">
        <v>0</v>
      </c>
      <c r="B205" s="16">
        <v>907</v>
      </c>
      <c r="C205" s="16">
        <v>90700</v>
      </c>
      <c r="D205" s="17">
        <v>12</v>
      </c>
      <c r="E205" s="17">
        <v>331</v>
      </c>
      <c r="F205" s="17">
        <v>105</v>
      </c>
      <c r="G205" s="17">
        <v>2</v>
      </c>
      <c r="H205" s="17">
        <v>23</v>
      </c>
      <c r="I205" s="17">
        <v>0</v>
      </c>
      <c r="J205" s="16" t="s">
        <v>105</v>
      </c>
      <c r="K205" s="16" t="s">
        <v>295</v>
      </c>
      <c r="L205" s="18" t="s">
        <v>499</v>
      </c>
      <c r="M205" s="18" t="s">
        <v>467</v>
      </c>
      <c r="O205" s="11">
        <v>2152000</v>
      </c>
      <c r="P205" s="9" t="s">
        <v>176</v>
      </c>
      <c r="Q205" s="6">
        <v>159618.49</v>
      </c>
      <c r="R205" s="6">
        <v>209618.49</v>
      </c>
      <c r="S205" s="6">
        <v>209618.49</v>
      </c>
      <c r="T205" s="6">
        <v>259618.49</v>
      </c>
      <c r="U205" s="6">
        <v>838473.96</v>
      </c>
    </row>
    <row r="206" spans="1:21">
      <c r="A206" s="16">
        <v>0</v>
      </c>
      <c r="B206" s="16">
        <v>907</v>
      </c>
      <c r="C206" s="16">
        <v>90700</v>
      </c>
      <c r="D206" s="17">
        <v>12</v>
      </c>
      <c r="E206" s="17">
        <v>366</v>
      </c>
      <c r="F206" s="17">
        <v>105</v>
      </c>
      <c r="G206" s="17">
        <v>2</v>
      </c>
      <c r="H206" s="17">
        <v>22</v>
      </c>
      <c r="I206" s="17">
        <v>0</v>
      </c>
      <c r="J206" s="16" t="s">
        <v>104</v>
      </c>
      <c r="K206" s="16" t="s">
        <v>295</v>
      </c>
      <c r="L206" s="18" t="s">
        <v>498</v>
      </c>
      <c r="M206" s="18" t="s">
        <v>500</v>
      </c>
      <c r="O206" s="11">
        <v>2153000</v>
      </c>
      <c r="P206" s="9" t="s">
        <v>221</v>
      </c>
      <c r="Q206" s="6">
        <v>19100</v>
      </c>
      <c r="R206" s="6">
        <v>39100</v>
      </c>
      <c r="S206" s="6">
        <v>39300</v>
      </c>
      <c r="T206" s="6">
        <v>59300.07</v>
      </c>
      <c r="U206" s="6">
        <v>156800.07</v>
      </c>
    </row>
    <row r="207" spans="1:21">
      <c r="A207" s="16">
        <v>0</v>
      </c>
      <c r="B207" s="16">
        <v>907</v>
      </c>
      <c r="C207" s="16">
        <v>90700</v>
      </c>
      <c r="D207" s="17">
        <v>12</v>
      </c>
      <c r="E207" s="17">
        <v>366</v>
      </c>
      <c r="F207" s="17">
        <v>105</v>
      </c>
      <c r="G207" s="17">
        <v>2</v>
      </c>
      <c r="H207" s="17">
        <v>23</v>
      </c>
      <c r="I207" s="17">
        <v>0</v>
      </c>
      <c r="J207" s="16" t="s">
        <v>105</v>
      </c>
      <c r="K207" s="16" t="s">
        <v>295</v>
      </c>
      <c r="L207" s="18" t="s">
        <v>499</v>
      </c>
      <c r="M207" s="18" t="s">
        <v>500</v>
      </c>
      <c r="O207" s="11">
        <v>2154000</v>
      </c>
      <c r="P207" s="9" t="s">
        <v>222</v>
      </c>
      <c r="Q207" s="6">
        <v>1000</v>
      </c>
      <c r="R207" s="6">
        <v>1000</v>
      </c>
      <c r="S207" s="6">
        <v>1000</v>
      </c>
      <c r="T207" s="6">
        <v>1000</v>
      </c>
      <c r="U207" s="6">
        <v>4000</v>
      </c>
    </row>
    <row r="208" spans="1:21">
      <c r="A208" s="16">
        <v>0</v>
      </c>
      <c r="B208" s="16">
        <v>907</v>
      </c>
      <c r="C208" s="16">
        <v>90700</v>
      </c>
      <c r="D208" s="17">
        <v>12</v>
      </c>
      <c r="E208" s="17">
        <v>366</v>
      </c>
      <c r="F208" s="17">
        <v>105</v>
      </c>
      <c r="G208" s="17">
        <v>2</v>
      </c>
      <c r="H208" s="17">
        <v>121</v>
      </c>
      <c r="I208" s="17">
        <v>0</v>
      </c>
      <c r="J208" s="16" t="s">
        <v>195</v>
      </c>
      <c r="K208" s="16" t="s">
        <v>295</v>
      </c>
      <c r="L208" s="18" t="s">
        <v>501</v>
      </c>
      <c r="M208" s="18" t="s">
        <v>500</v>
      </c>
      <c r="O208" s="11">
        <v>2155000</v>
      </c>
      <c r="P208" s="9" t="s">
        <v>223</v>
      </c>
      <c r="Q208" s="6">
        <v>58820.639999999999</v>
      </c>
      <c r="R208" s="6">
        <v>78820.639999999999</v>
      </c>
      <c r="S208" s="6">
        <v>78820.639999999999</v>
      </c>
      <c r="T208" s="6">
        <v>108820.64</v>
      </c>
      <c r="U208" s="6">
        <v>325282.56</v>
      </c>
    </row>
    <row r="209" spans="1:21">
      <c r="A209" s="16">
        <v>0</v>
      </c>
      <c r="B209" s="16">
        <v>907</v>
      </c>
      <c r="C209" s="16">
        <v>90700</v>
      </c>
      <c r="D209" s="17">
        <v>12</v>
      </c>
      <c r="E209" s="17">
        <v>366</v>
      </c>
      <c r="F209" s="17">
        <v>105</v>
      </c>
      <c r="G209" s="17">
        <v>2</v>
      </c>
      <c r="H209" s="17">
        <v>130</v>
      </c>
      <c r="I209" s="17">
        <v>0</v>
      </c>
      <c r="J209" s="16" t="s">
        <v>204</v>
      </c>
      <c r="K209" s="16" t="s">
        <v>295</v>
      </c>
      <c r="L209" s="18" t="s">
        <v>478</v>
      </c>
      <c r="M209" s="18" t="s">
        <v>500</v>
      </c>
      <c r="O209" s="11">
        <v>2156000</v>
      </c>
      <c r="P209" s="9" t="s">
        <v>224</v>
      </c>
      <c r="Q209" s="6">
        <v>3001</v>
      </c>
      <c r="R209" s="6">
        <v>3001</v>
      </c>
      <c r="S209" s="6">
        <v>3001</v>
      </c>
      <c r="T209" s="6">
        <v>3001</v>
      </c>
      <c r="U209" s="6">
        <v>12004</v>
      </c>
    </row>
    <row r="210" spans="1:21">
      <c r="A210" s="16">
        <v>0</v>
      </c>
      <c r="B210" s="16">
        <v>907</v>
      </c>
      <c r="C210" s="16">
        <v>90700</v>
      </c>
      <c r="D210" s="17">
        <v>12</v>
      </c>
      <c r="E210" s="17">
        <v>366</v>
      </c>
      <c r="F210" s="17">
        <v>105</v>
      </c>
      <c r="G210" s="17">
        <v>2</v>
      </c>
      <c r="H210" s="17">
        <v>133</v>
      </c>
      <c r="I210" s="17">
        <v>0</v>
      </c>
      <c r="J210" s="16" t="s">
        <v>205</v>
      </c>
      <c r="K210" s="16" t="s">
        <v>295</v>
      </c>
      <c r="L210" s="18" t="s">
        <v>479</v>
      </c>
      <c r="M210" s="18" t="s">
        <v>500</v>
      </c>
      <c r="O210" s="11">
        <v>2157000</v>
      </c>
      <c r="P210" s="9" t="s">
        <v>225</v>
      </c>
      <c r="Q210" s="6">
        <v>134608.28</v>
      </c>
      <c r="R210" s="6">
        <v>134628.28</v>
      </c>
      <c r="S210" s="6">
        <v>134628.28</v>
      </c>
      <c r="T210" s="6">
        <v>204628.28</v>
      </c>
      <c r="U210" s="6">
        <v>608493.12</v>
      </c>
    </row>
    <row r="211" spans="1:21">
      <c r="A211" s="16">
        <v>0</v>
      </c>
      <c r="B211" s="16">
        <v>908</v>
      </c>
      <c r="C211" s="16">
        <v>90800</v>
      </c>
      <c r="D211" s="17">
        <v>12</v>
      </c>
      <c r="E211" s="17">
        <v>368</v>
      </c>
      <c r="F211" s="17">
        <v>2</v>
      </c>
      <c r="G211" s="17">
        <v>2</v>
      </c>
      <c r="H211" s="17">
        <v>127</v>
      </c>
      <c r="I211" s="17">
        <v>0</v>
      </c>
      <c r="J211" s="16" t="s">
        <v>502</v>
      </c>
      <c r="K211" s="16" t="s">
        <v>295</v>
      </c>
      <c r="L211" s="18" t="s">
        <v>503</v>
      </c>
      <c r="M211" s="18" t="s">
        <v>504</v>
      </c>
      <c r="O211" s="11">
        <v>2158000</v>
      </c>
      <c r="P211" s="9" t="s">
        <v>226</v>
      </c>
      <c r="Q211" s="6">
        <v>11</v>
      </c>
      <c r="R211" s="6">
        <v>11</v>
      </c>
      <c r="S211" s="6">
        <v>11</v>
      </c>
      <c r="T211" s="6">
        <v>11</v>
      </c>
      <c r="U211" s="6">
        <v>44</v>
      </c>
    </row>
    <row r="212" spans="1:21">
      <c r="A212" s="16">
        <v>0</v>
      </c>
      <c r="B212" s="16">
        <v>908</v>
      </c>
      <c r="C212" s="16">
        <v>90800</v>
      </c>
      <c r="D212" s="17">
        <v>12</v>
      </c>
      <c r="E212" s="17">
        <v>368</v>
      </c>
      <c r="F212" s="17">
        <v>2</v>
      </c>
      <c r="G212" s="17">
        <v>2</v>
      </c>
      <c r="H212" s="17">
        <v>245</v>
      </c>
      <c r="I212" s="17">
        <v>0</v>
      </c>
      <c r="J212" s="16" t="s">
        <v>274</v>
      </c>
      <c r="K212" s="16" t="s">
        <v>295</v>
      </c>
      <c r="L212" s="18" t="s">
        <v>505</v>
      </c>
      <c r="M212" s="18" t="s">
        <v>504</v>
      </c>
      <c r="O212" s="11">
        <v>2159000</v>
      </c>
      <c r="P212" s="9" t="s">
        <v>227</v>
      </c>
      <c r="Q212" s="6">
        <v>98292.31</v>
      </c>
      <c r="R212" s="6">
        <v>98282.31</v>
      </c>
      <c r="S212" s="6">
        <v>216507.88</v>
      </c>
      <c r="T212" s="6">
        <v>225943.36</v>
      </c>
      <c r="U212" s="6">
        <v>639025.86</v>
      </c>
    </row>
    <row r="213" spans="1:21">
      <c r="A213" s="16">
        <v>0</v>
      </c>
      <c r="B213" s="16">
        <v>908</v>
      </c>
      <c r="C213" s="16">
        <v>90800</v>
      </c>
      <c r="D213" s="17">
        <v>12</v>
      </c>
      <c r="E213" s="17">
        <v>368</v>
      </c>
      <c r="F213" s="17">
        <v>2</v>
      </c>
      <c r="G213" s="17">
        <v>2</v>
      </c>
      <c r="H213" s="17">
        <v>248</v>
      </c>
      <c r="I213" s="17">
        <v>0</v>
      </c>
      <c r="J213" s="16" t="s">
        <v>275</v>
      </c>
      <c r="K213" s="16" t="s">
        <v>295</v>
      </c>
      <c r="L213" s="18" t="s">
        <v>506</v>
      </c>
      <c r="M213" s="18" t="s">
        <v>504</v>
      </c>
      <c r="O213" s="11">
        <v>2160000</v>
      </c>
      <c r="P213" s="9" t="s">
        <v>228</v>
      </c>
      <c r="Q213" s="6">
        <v>153201.79</v>
      </c>
      <c r="R213" s="6">
        <v>253201.79</v>
      </c>
      <c r="S213" s="6">
        <v>263201.78999999998</v>
      </c>
      <c r="T213" s="6">
        <v>363201.79</v>
      </c>
      <c r="U213" s="6">
        <v>1032807.16</v>
      </c>
    </row>
    <row r="214" spans="1:21">
      <c r="A214" s="16">
        <v>0</v>
      </c>
      <c r="B214" s="16">
        <v>1001</v>
      </c>
      <c r="C214" s="16">
        <v>100100</v>
      </c>
      <c r="D214" s="17">
        <v>10</v>
      </c>
      <c r="E214" s="17">
        <v>122</v>
      </c>
      <c r="F214" s="17">
        <v>2</v>
      </c>
      <c r="G214" s="17">
        <v>2</v>
      </c>
      <c r="H214" s="17">
        <v>24</v>
      </c>
      <c r="I214" s="17">
        <v>0</v>
      </c>
      <c r="J214" s="16" t="s">
        <v>106</v>
      </c>
      <c r="K214" s="16" t="s">
        <v>295</v>
      </c>
      <c r="L214" s="18" t="s">
        <v>507</v>
      </c>
      <c r="M214" s="18" t="s">
        <v>508</v>
      </c>
      <c r="O214" s="11">
        <v>2161000</v>
      </c>
      <c r="P214" s="9" t="s">
        <v>229</v>
      </c>
      <c r="Q214" s="6">
        <v>1024</v>
      </c>
      <c r="R214" s="6">
        <v>1024</v>
      </c>
      <c r="S214" s="6">
        <v>1024</v>
      </c>
      <c r="T214" s="6">
        <v>1024</v>
      </c>
      <c r="U214" s="6">
        <v>4096</v>
      </c>
    </row>
    <row r="215" spans="1:21">
      <c r="A215" s="16">
        <v>0</v>
      </c>
      <c r="B215" s="16">
        <v>1001</v>
      </c>
      <c r="C215" s="16">
        <v>100100</v>
      </c>
      <c r="D215" s="17">
        <v>10</v>
      </c>
      <c r="E215" s="17">
        <v>271</v>
      </c>
      <c r="F215" s="17">
        <v>2</v>
      </c>
      <c r="G215" s="17">
        <v>2</v>
      </c>
      <c r="H215" s="17">
        <v>24</v>
      </c>
      <c r="I215" s="17">
        <v>0</v>
      </c>
      <c r="J215" s="16" t="s">
        <v>106</v>
      </c>
      <c r="K215" s="16" t="s">
        <v>295</v>
      </c>
      <c r="L215" s="18" t="s">
        <v>507</v>
      </c>
      <c r="M215" s="18" t="s">
        <v>509</v>
      </c>
      <c r="O215" s="11">
        <v>2162000</v>
      </c>
      <c r="P215" s="9" t="s">
        <v>230</v>
      </c>
      <c r="Q215" s="6">
        <v>23971.18</v>
      </c>
      <c r="R215" s="6">
        <v>23971.18</v>
      </c>
      <c r="S215" s="6">
        <v>113971.18</v>
      </c>
      <c r="T215" s="6">
        <v>123406.56</v>
      </c>
      <c r="U215" s="6">
        <v>285320.09999999998</v>
      </c>
    </row>
    <row r="216" spans="1:21">
      <c r="A216" s="16">
        <v>0</v>
      </c>
      <c r="B216" s="16">
        <v>1001</v>
      </c>
      <c r="C216" s="16">
        <v>100100</v>
      </c>
      <c r="D216" s="17">
        <v>10</v>
      </c>
      <c r="E216" s="17">
        <v>331</v>
      </c>
      <c r="F216" s="17">
        <v>2</v>
      </c>
      <c r="G216" s="17">
        <v>2</v>
      </c>
      <c r="H216" s="17">
        <v>24</v>
      </c>
      <c r="I216" s="17">
        <v>0</v>
      </c>
      <c r="J216" s="16" t="s">
        <v>106</v>
      </c>
      <c r="K216" s="16" t="s">
        <v>295</v>
      </c>
      <c r="L216" s="18" t="s">
        <v>507</v>
      </c>
      <c r="M216" s="18" t="s">
        <v>510</v>
      </c>
      <c r="O216" s="11">
        <v>2163000</v>
      </c>
      <c r="P216" s="9" t="s">
        <v>231</v>
      </c>
      <c r="Q216" s="6">
        <v>12</v>
      </c>
      <c r="R216" s="6">
        <v>12</v>
      </c>
      <c r="S216" s="6">
        <v>12</v>
      </c>
      <c r="T216" s="6">
        <v>12</v>
      </c>
      <c r="U216" s="6">
        <v>48</v>
      </c>
    </row>
    <row r="217" spans="1:21">
      <c r="A217" s="16">
        <v>0</v>
      </c>
      <c r="B217" s="16">
        <v>1001</v>
      </c>
      <c r="C217" s="16">
        <v>100100</v>
      </c>
      <c r="D217" s="17">
        <v>10</v>
      </c>
      <c r="E217" s="17">
        <v>121</v>
      </c>
      <c r="F217" s="17">
        <v>106</v>
      </c>
      <c r="G217" s="17">
        <v>2</v>
      </c>
      <c r="H217" s="17">
        <v>252</v>
      </c>
      <c r="I217" s="17">
        <v>0</v>
      </c>
      <c r="J217" s="16" t="s">
        <v>278</v>
      </c>
      <c r="K217" s="16" t="s">
        <v>295</v>
      </c>
      <c r="L217" s="18" t="s">
        <v>511</v>
      </c>
      <c r="M217" s="18" t="s">
        <v>512</v>
      </c>
      <c r="O217" s="11">
        <v>2164000</v>
      </c>
      <c r="P217" s="9" t="s">
        <v>232</v>
      </c>
      <c r="Q217" s="6">
        <v>7</v>
      </c>
      <c r="R217" s="6">
        <v>7</v>
      </c>
      <c r="S217" s="6">
        <v>7</v>
      </c>
      <c r="T217" s="6">
        <v>7</v>
      </c>
      <c r="U217" s="6">
        <v>28</v>
      </c>
    </row>
    <row r="218" spans="1:21">
      <c r="A218" s="16">
        <v>0</v>
      </c>
      <c r="B218" s="16">
        <v>1001</v>
      </c>
      <c r="C218" s="16">
        <v>100100</v>
      </c>
      <c r="D218" s="17">
        <v>10</v>
      </c>
      <c r="E218" s="17">
        <v>121</v>
      </c>
      <c r="F218" s="17">
        <v>106</v>
      </c>
      <c r="G218" s="17">
        <v>2</v>
      </c>
      <c r="H218" s="17">
        <v>253</v>
      </c>
      <c r="I218" s="17">
        <v>0</v>
      </c>
      <c r="J218" s="16" t="s">
        <v>279</v>
      </c>
      <c r="K218" s="16" t="s">
        <v>295</v>
      </c>
      <c r="L218" s="18" t="s">
        <v>513</v>
      </c>
      <c r="M218" s="18" t="s">
        <v>512</v>
      </c>
      <c r="O218" s="11">
        <v>2165000</v>
      </c>
      <c r="P218" s="9" t="s">
        <v>233</v>
      </c>
      <c r="Q218" s="6">
        <v>7</v>
      </c>
      <c r="R218" s="6">
        <v>7</v>
      </c>
      <c r="S218" s="6">
        <v>7</v>
      </c>
      <c r="T218" s="6">
        <v>7</v>
      </c>
      <c r="U218" s="6">
        <v>28</v>
      </c>
    </row>
    <row r="219" spans="1:21">
      <c r="A219" s="16">
        <v>0</v>
      </c>
      <c r="B219" s="16">
        <v>1001</v>
      </c>
      <c r="C219" s="16">
        <v>100100</v>
      </c>
      <c r="D219" s="17">
        <v>10</v>
      </c>
      <c r="E219" s="17">
        <v>122</v>
      </c>
      <c r="F219" s="17">
        <v>106</v>
      </c>
      <c r="G219" s="17">
        <v>1</v>
      </c>
      <c r="H219" s="17">
        <v>29</v>
      </c>
      <c r="I219" s="17">
        <v>0</v>
      </c>
      <c r="J219" s="16" t="s">
        <v>52</v>
      </c>
      <c r="K219" s="16" t="s">
        <v>295</v>
      </c>
      <c r="L219" s="18" t="s">
        <v>514</v>
      </c>
      <c r="M219" s="18" t="s">
        <v>515</v>
      </c>
      <c r="O219" s="11">
        <v>2166000</v>
      </c>
      <c r="P219" s="9" t="s">
        <v>234</v>
      </c>
      <c r="Q219" s="6">
        <v>49200</v>
      </c>
      <c r="R219" s="6">
        <v>74167.91</v>
      </c>
      <c r="S219" s="6">
        <v>80661.67</v>
      </c>
      <c r="T219" s="6">
        <v>96555.199999999997</v>
      </c>
      <c r="U219" s="6">
        <v>300584.78000000003</v>
      </c>
    </row>
    <row r="220" spans="1:21">
      <c r="A220" s="16">
        <v>0</v>
      </c>
      <c r="B220" s="16">
        <v>1001</v>
      </c>
      <c r="C220" s="16">
        <v>100100</v>
      </c>
      <c r="D220" s="17">
        <v>10</v>
      </c>
      <c r="E220" s="17">
        <v>122</v>
      </c>
      <c r="F220" s="17">
        <v>106</v>
      </c>
      <c r="G220" s="17">
        <v>2</v>
      </c>
      <c r="H220" s="17">
        <v>140</v>
      </c>
      <c r="I220" s="17">
        <v>0</v>
      </c>
      <c r="J220" s="16" t="s">
        <v>210</v>
      </c>
      <c r="K220" s="16" t="s">
        <v>295</v>
      </c>
      <c r="L220" s="18" t="s">
        <v>516</v>
      </c>
      <c r="M220" s="18" t="s">
        <v>515</v>
      </c>
      <c r="O220" s="11">
        <v>2167000</v>
      </c>
      <c r="P220" s="9" t="s">
        <v>235</v>
      </c>
      <c r="Q220" s="6">
        <v>4000</v>
      </c>
      <c r="R220" s="6">
        <v>4000</v>
      </c>
      <c r="S220" s="6">
        <v>4000</v>
      </c>
      <c r="T220" s="6">
        <v>4000</v>
      </c>
      <c r="U220" s="6">
        <v>16000</v>
      </c>
    </row>
    <row r="221" spans="1:21">
      <c r="A221" s="16">
        <v>0</v>
      </c>
      <c r="B221" s="16">
        <v>1001</v>
      </c>
      <c r="C221" s="16">
        <v>100100</v>
      </c>
      <c r="D221" s="17">
        <v>10</v>
      </c>
      <c r="E221" s="17">
        <v>122</v>
      </c>
      <c r="F221" s="17">
        <v>106</v>
      </c>
      <c r="G221" s="17">
        <v>2</v>
      </c>
      <c r="H221" s="17">
        <v>141</v>
      </c>
      <c r="I221" s="17">
        <v>0</v>
      </c>
      <c r="J221" s="16" t="s">
        <v>211</v>
      </c>
      <c r="K221" s="16" t="s">
        <v>295</v>
      </c>
      <c r="L221" s="18" t="s">
        <v>517</v>
      </c>
      <c r="M221" s="18" t="s">
        <v>515</v>
      </c>
      <c r="O221" s="11">
        <v>2168000</v>
      </c>
      <c r="P221" s="9" t="s">
        <v>236</v>
      </c>
      <c r="Q221" s="6">
        <v>4000</v>
      </c>
      <c r="R221" s="6">
        <v>4000</v>
      </c>
      <c r="S221" s="6">
        <v>4000</v>
      </c>
      <c r="T221" s="6">
        <v>4000</v>
      </c>
      <c r="U221" s="6">
        <v>16000</v>
      </c>
    </row>
    <row r="222" spans="1:21">
      <c r="A222" s="16">
        <v>0</v>
      </c>
      <c r="B222" s="16">
        <v>1001</v>
      </c>
      <c r="C222" s="16">
        <v>100100</v>
      </c>
      <c r="D222" s="17">
        <v>10</v>
      </c>
      <c r="E222" s="17">
        <v>122</v>
      </c>
      <c r="F222" s="17">
        <v>106</v>
      </c>
      <c r="G222" s="17">
        <v>2</v>
      </c>
      <c r="H222" s="17">
        <v>212</v>
      </c>
      <c r="I222" s="17">
        <v>0</v>
      </c>
      <c r="J222" s="16" t="s">
        <v>264</v>
      </c>
      <c r="K222" s="16" t="s">
        <v>295</v>
      </c>
      <c r="L222" s="18" t="s">
        <v>518</v>
      </c>
      <c r="M222" s="18" t="s">
        <v>515</v>
      </c>
      <c r="O222" s="11">
        <v>2169000</v>
      </c>
      <c r="P222" s="9" t="s">
        <v>237</v>
      </c>
      <c r="Q222" s="6">
        <v>90485.8</v>
      </c>
      <c r="R222" s="6">
        <v>140485.79999999999</v>
      </c>
      <c r="S222" s="6">
        <v>140485.79999999999</v>
      </c>
      <c r="T222" s="6">
        <v>240485.8</v>
      </c>
      <c r="U222" s="6">
        <v>611943.19999999995</v>
      </c>
    </row>
    <row r="223" spans="1:21">
      <c r="A223" s="16">
        <v>0</v>
      </c>
      <c r="B223" s="16">
        <v>1001</v>
      </c>
      <c r="C223" s="16">
        <v>100100</v>
      </c>
      <c r="D223" s="17">
        <v>10</v>
      </c>
      <c r="E223" s="17">
        <v>126</v>
      </c>
      <c r="F223" s="17">
        <v>106</v>
      </c>
      <c r="G223" s="17">
        <v>1</v>
      </c>
      <c r="H223" s="17">
        <v>25</v>
      </c>
      <c r="I223" s="17">
        <v>0</v>
      </c>
      <c r="J223" s="16" t="s">
        <v>70</v>
      </c>
      <c r="K223" s="16" t="s">
        <v>295</v>
      </c>
      <c r="L223" s="18" t="s">
        <v>519</v>
      </c>
      <c r="M223" s="18" t="s">
        <v>520</v>
      </c>
      <c r="O223" s="11">
        <v>2170000</v>
      </c>
      <c r="P223" s="9" t="s">
        <v>238</v>
      </c>
      <c r="Q223" s="6">
        <v>6181.64</v>
      </c>
      <c r="R223" s="6">
        <v>6181.64</v>
      </c>
      <c r="S223" s="6">
        <v>6181.64</v>
      </c>
      <c r="T223" s="6">
        <v>6181.64</v>
      </c>
      <c r="U223" s="6">
        <v>24726.560000000001</v>
      </c>
    </row>
    <row r="224" spans="1:21">
      <c r="A224" s="16">
        <v>0</v>
      </c>
      <c r="B224" s="16">
        <v>1001</v>
      </c>
      <c r="C224" s="16">
        <v>100100</v>
      </c>
      <c r="D224" s="17">
        <v>10</v>
      </c>
      <c r="E224" s="17">
        <v>126</v>
      </c>
      <c r="F224" s="17">
        <v>106</v>
      </c>
      <c r="G224" s="17">
        <v>2</v>
      </c>
      <c r="H224" s="17">
        <v>139</v>
      </c>
      <c r="I224" s="17">
        <v>0</v>
      </c>
      <c r="J224" s="16" t="s">
        <v>209</v>
      </c>
      <c r="K224" s="16" t="s">
        <v>295</v>
      </c>
      <c r="L224" s="18" t="s">
        <v>521</v>
      </c>
      <c r="M224" s="18" t="s">
        <v>520</v>
      </c>
      <c r="O224" s="11">
        <v>2171000</v>
      </c>
      <c r="P224" s="9" t="s">
        <v>239</v>
      </c>
      <c r="Q224" s="6">
        <v>7490</v>
      </c>
      <c r="R224" s="6">
        <v>7490</v>
      </c>
      <c r="S224" s="6">
        <v>7490</v>
      </c>
      <c r="T224" s="6">
        <v>7490</v>
      </c>
      <c r="U224" s="6">
        <v>29960</v>
      </c>
    </row>
    <row r="225" spans="1:21">
      <c r="A225" s="16">
        <v>0</v>
      </c>
      <c r="B225" s="16">
        <v>1001</v>
      </c>
      <c r="C225" s="16">
        <v>100100</v>
      </c>
      <c r="D225" s="17">
        <v>10</v>
      </c>
      <c r="E225" s="17">
        <v>306</v>
      </c>
      <c r="F225" s="17">
        <v>106</v>
      </c>
      <c r="G225" s="17">
        <v>2</v>
      </c>
      <c r="H225" s="17">
        <v>142</v>
      </c>
      <c r="I225" s="17">
        <v>0</v>
      </c>
      <c r="J225" s="16" t="s">
        <v>212</v>
      </c>
      <c r="K225" s="16" t="s">
        <v>295</v>
      </c>
      <c r="L225" s="18" t="s">
        <v>522</v>
      </c>
      <c r="M225" s="18" t="s">
        <v>523</v>
      </c>
      <c r="O225" s="11">
        <v>2176000</v>
      </c>
      <c r="P225" s="9" t="s">
        <v>136</v>
      </c>
      <c r="Q225" s="6">
        <v>70000</v>
      </c>
      <c r="R225" s="6">
        <v>73000</v>
      </c>
      <c r="S225" s="6">
        <v>77000</v>
      </c>
      <c r="T225" s="6">
        <v>100000</v>
      </c>
      <c r="U225" s="6">
        <v>320000</v>
      </c>
    </row>
    <row r="226" spans="1:21">
      <c r="A226" s="16">
        <v>0</v>
      </c>
      <c r="B226" s="16">
        <v>1001</v>
      </c>
      <c r="C226" s="16">
        <v>100100</v>
      </c>
      <c r="D226" s="17">
        <v>10</v>
      </c>
      <c r="E226" s="17">
        <v>331</v>
      </c>
      <c r="F226" s="17">
        <v>106</v>
      </c>
      <c r="G226" s="17">
        <v>1</v>
      </c>
      <c r="H226" s="17">
        <v>61</v>
      </c>
      <c r="I226" s="17">
        <v>0</v>
      </c>
      <c r="J226" s="16" t="s">
        <v>81</v>
      </c>
      <c r="K226" s="16" t="s">
        <v>295</v>
      </c>
      <c r="L226" s="18" t="s">
        <v>524</v>
      </c>
      <c r="M226" s="18" t="s">
        <v>525</v>
      </c>
      <c r="O226" s="11">
        <v>2177000</v>
      </c>
      <c r="P226" s="9" t="s">
        <v>240</v>
      </c>
      <c r="Q226" s="6">
        <v>190000</v>
      </c>
      <c r="R226" s="6">
        <v>200000</v>
      </c>
      <c r="S226" s="6">
        <v>210000</v>
      </c>
      <c r="T226" s="6">
        <v>220000</v>
      </c>
      <c r="U226" s="6">
        <v>820000</v>
      </c>
    </row>
    <row r="227" spans="1:21">
      <c r="A227" s="16">
        <v>0</v>
      </c>
      <c r="B227" s="16">
        <v>1002</v>
      </c>
      <c r="C227" s="16">
        <v>100200</v>
      </c>
      <c r="D227" s="17">
        <v>10</v>
      </c>
      <c r="E227" s="17">
        <v>301</v>
      </c>
      <c r="F227" s="17">
        <v>106</v>
      </c>
      <c r="G227" s="17">
        <v>1</v>
      </c>
      <c r="H227" s="17">
        <v>27</v>
      </c>
      <c r="I227" s="17">
        <v>0</v>
      </c>
      <c r="J227" s="16" t="s">
        <v>72</v>
      </c>
      <c r="K227" s="16" t="s">
        <v>295</v>
      </c>
      <c r="L227" s="18" t="s">
        <v>526</v>
      </c>
      <c r="M227" s="18" t="s">
        <v>527</v>
      </c>
      <c r="O227" s="11">
        <v>2178000</v>
      </c>
      <c r="P227" s="9" t="s">
        <v>241</v>
      </c>
      <c r="Q227" s="6">
        <v>50000</v>
      </c>
      <c r="R227" s="6">
        <v>50000</v>
      </c>
      <c r="S227" s="6">
        <v>52156</v>
      </c>
      <c r="T227" s="6">
        <v>85000</v>
      </c>
      <c r="U227" s="6">
        <v>237156</v>
      </c>
    </row>
    <row r="228" spans="1:21">
      <c r="A228" s="16">
        <v>0</v>
      </c>
      <c r="B228" s="16">
        <v>1002</v>
      </c>
      <c r="C228" s="16">
        <v>100200</v>
      </c>
      <c r="D228" s="17">
        <v>10</v>
      </c>
      <c r="E228" s="17">
        <v>301</v>
      </c>
      <c r="F228" s="17">
        <v>106</v>
      </c>
      <c r="G228" s="17">
        <v>1</v>
      </c>
      <c r="H228" s="17">
        <v>28</v>
      </c>
      <c r="I228" s="17">
        <v>0</v>
      </c>
      <c r="J228" s="16" t="s">
        <v>73</v>
      </c>
      <c r="K228" s="16" t="s">
        <v>295</v>
      </c>
      <c r="L228" s="18" t="s">
        <v>528</v>
      </c>
      <c r="M228" s="18" t="s">
        <v>527</v>
      </c>
      <c r="O228" s="11">
        <v>2180000</v>
      </c>
      <c r="P228" s="9" t="s">
        <v>153</v>
      </c>
      <c r="Q228" s="6">
        <v>1000</v>
      </c>
      <c r="R228" s="6">
        <v>1000</v>
      </c>
      <c r="S228" s="6">
        <v>1000</v>
      </c>
      <c r="T228" s="6">
        <v>1000</v>
      </c>
      <c r="U228" s="6">
        <v>4000</v>
      </c>
    </row>
    <row r="229" spans="1:21">
      <c r="A229" s="16">
        <v>0</v>
      </c>
      <c r="B229" s="16">
        <v>1002</v>
      </c>
      <c r="C229" s="16">
        <v>100200</v>
      </c>
      <c r="D229" s="17">
        <v>10</v>
      </c>
      <c r="E229" s="17">
        <v>301</v>
      </c>
      <c r="F229" s="17">
        <v>106</v>
      </c>
      <c r="G229" s="17">
        <v>1</v>
      </c>
      <c r="H229" s="17">
        <v>65</v>
      </c>
      <c r="I229" s="17">
        <v>0</v>
      </c>
      <c r="J229" s="16" t="s">
        <v>82</v>
      </c>
      <c r="K229" s="16" t="s">
        <v>295</v>
      </c>
      <c r="L229" s="18" t="s">
        <v>529</v>
      </c>
      <c r="M229" s="18" t="s">
        <v>527</v>
      </c>
      <c r="O229" s="11">
        <v>2181000</v>
      </c>
      <c r="P229" s="9" t="s">
        <v>242</v>
      </c>
      <c r="Q229" s="6">
        <v>2000</v>
      </c>
      <c r="R229" s="6">
        <v>2000</v>
      </c>
      <c r="S229" s="6">
        <v>2000</v>
      </c>
      <c r="T229" s="6">
        <v>2000</v>
      </c>
      <c r="U229" s="6">
        <v>8000</v>
      </c>
    </row>
    <row r="230" spans="1:21">
      <c r="A230" s="16">
        <v>0</v>
      </c>
      <c r="B230" s="16">
        <v>1002</v>
      </c>
      <c r="C230" s="16">
        <v>100200</v>
      </c>
      <c r="D230" s="17">
        <v>10</v>
      </c>
      <c r="E230" s="17">
        <v>301</v>
      </c>
      <c r="F230" s="17">
        <v>106</v>
      </c>
      <c r="G230" s="17">
        <v>2</v>
      </c>
      <c r="H230" s="17">
        <v>25</v>
      </c>
      <c r="I230" s="17">
        <v>0</v>
      </c>
      <c r="J230" s="16" t="s">
        <v>107</v>
      </c>
      <c r="K230" s="16" t="s">
        <v>295</v>
      </c>
      <c r="L230" s="18" t="s">
        <v>530</v>
      </c>
      <c r="M230" s="18" t="s">
        <v>527</v>
      </c>
      <c r="O230" s="11">
        <v>2184000</v>
      </c>
      <c r="P230" s="9" t="s">
        <v>243</v>
      </c>
      <c r="Q230" s="6">
        <v>1000</v>
      </c>
      <c r="R230" s="6">
        <v>1000</v>
      </c>
      <c r="S230" s="6">
        <v>1000</v>
      </c>
      <c r="T230" s="6">
        <v>1000</v>
      </c>
      <c r="U230" s="6">
        <v>4000</v>
      </c>
    </row>
    <row r="231" spans="1:21">
      <c r="A231" s="16">
        <v>0</v>
      </c>
      <c r="B231" s="16">
        <v>1002</v>
      </c>
      <c r="C231" s="16">
        <v>100200</v>
      </c>
      <c r="D231" s="17">
        <v>10</v>
      </c>
      <c r="E231" s="17">
        <v>301</v>
      </c>
      <c r="F231" s="17">
        <v>106</v>
      </c>
      <c r="G231" s="17">
        <v>2</v>
      </c>
      <c r="H231" s="17">
        <v>26</v>
      </c>
      <c r="I231" s="17">
        <v>0</v>
      </c>
      <c r="J231" s="16" t="s">
        <v>108</v>
      </c>
      <c r="K231" s="16" t="s">
        <v>295</v>
      </c>
      <c r="L231" s="18" t="s">
        <v>531</v>
      </c>
      <c r="M231" s="18" t="s">
        <v>527</v>
      </c>
      <c r="O231" s="11">
        <v>2185000</v>
      </c>
      <c r="P231" s="9" t="s">
        <v>244</v>
      </c>
      <c r="Q231" s="6">
        <v>10000</v>
      </c>
      <c r="R231" s="6">
        <v>11000</v>
      </c>
      <c r="S231" s="6">
        <v>12100</v>
      </c>
      <c r="T231" s="6">
        <v>13310</v>
      </c>
      <c r="U231" s="6">
        <v>46410</v>
      </c>
    </row>
    <row r="232" spans="1:21">
      <c r="A232" s="16">
        <v>0</v>
      </c>
      <c r="B232" s="16">
        <v>1002</v>
      </c>
      <c r="C232" s="16">
        <v>100200</v>
      </c>
      <c r="D232" s="17">
        <v>10</v>
      </c>
      <c r="E232" s="17">
        <v>301</v>
      </c>
      <c r="F232" s="17">
        <v>106</v>
      </c>
      <c r="G232" s="17">
        <v>2</v>
      </c>
      <c r="H232" s="17">
        <v>27</v>
      </c>
      <c r="I232" s="17">
        <v>0</v>
      </c>
      <c r="J232" s="16" t="s">
        <v>109</v>
      </c>
      <c r="K232" s="16" t="s">
        <v>295</v>
      </c>
      <c r="L232" s="18" t="s">
        <v>532</v>
      </c>
      <c r="M232" s="18" t="s">
        <v>527</v>
      </c>
      <c r="O232" s="11">
        <v>2186000</v>
      </c>
      <c r="P232" s="9" t="s">
        <v>245</v>
      </c>
      <c r="Q232" s="6">
        <v>20000</v>
      </c>
      <c r="R232" s="6">
        <v>25000</v>
      </c>
      <c r="S232" s="6">
        <v>30000</v>
      </c>
      <c r="T232" s="6">
        <v>100000</v>
      </c>
      <c r="U232" s="6">
        <v>175000</v>
      </c>
    </row>
    <row r="233" spans="1:21">
      <c r="A233" s="16">
        <v>0</v>
      </c>
      <c r="B233" s="16">
        <v>1002</v>
      </c>
      <c r="C233" s="16">
        <v>100200</v>
      </c>
      <c r="D233" s="17">
        <v>10</v>
      </c>
      <c r="E233" s="17">
        <v>301</v>
      </c>
      <c r="F233" s="17">
        <v>106</v>
      </c>
      <c r="G233" s="17">
        <v>2</v>
      </c>
      <c r="H233" s="17">
        <v>140</v>
      </c>
      <c r="I233" s="17">
        <v>0</v>
      </c>
      <c r="J233" s="16" t="s">
        <v>210</v>
      </c>
      <c r="K233" s="16" t="s">
        <v>295</v>
      </c>
      <c r="L233" s="18" t="s">
        <v>516</v>
      </c>
      <c r="M233" s="18" t="s">
        <v>527</v>
      </c>
      <c r="O233" s="11">
        <v>2187000</v>
      </c>
      <c r="P233" s="9" t="s">
        <v>246</v>
      </c>
      <c r="Q233" s="6">
        <v>190000</v>
      </c>
      <c r="R233" s="6">
        <v>200000</v>
      </c>
      <c r="S233" s="6">
        <v>205000</v>
      </c>
      <c r="T233" s="6">
        <v>210000</v>
      </c>
      <c r="U233" s="6">
        <v>805000</v>
      </c>
    </row>
    <row r="234" spans="1:21">
      <c r="A234" s="16">
        <v>0</v>
      </c>
      <c r="B234" s="16">
        <v>1002</v>
      </c>
      <c r="C234" s="16">
        <v>100200</v>
      </c>
      <c r="D234" s="17">
        <v>10</v>
      </c>
      <c r="E234" s="17">
        <v>301</v>
      </c>
      <c r="F234" s="17">
        <v>106</v>
      </c>
      <c r="G234" s="17">
        <v>2</v>
      </c>
      <c r="H234" s="17">
        <v>145</v>
      </c>
      <c r="I234" s="17">
        <v>0</v>
      </c>
      <c r="J234" s="16" t="s">
        <v>214</v>
      </c>
      <c r="K234" s="16" t="s">
        <v>295</v>
      </c>
      <c r="L234" s="18" t="s">
        <v>533</v>
      </c>
      <c r="M234" s="18" t="s">
        <v>527</v>
      </c>
      <c r="O234" s="11">
        <v>2189000</v>
      </c>
      <c r="P234" s="9" t="s">
        <v>247</v>
      </c>
      <c r="Q234" s="6">
        <v>10000</v>
      </c>
      <c r="R234" s="6">
        <v>10000</v>
      </c>
      <c r="S234" s="6">
        <v>10000</v>
      </c>
      <c r="T234" s="6">
        <v>10000</v>
      </c>
      <c r="U234" s="6">
        <v>40000</v>
      </c>
    </row>
    <row r="235" spans="1:21">
      <c r="A235" s="16">
        <v>0</v>
      </c>
      <c r="B235" s="16">
        <v>1002</v>
      </c>
      <c r="C235" s="16">
        <v>100200</v>
      </c>
      <c r="D235" s="17">
        <v>10</v>
      </c>
      <c r="E235" s="17">
        <v>301</v>
      </c>
      <c r="F235" s="17">
        <v>106</v>
      </c>
      <c r="G235" s="17">
        <v>2</v>
      </c>
      <c r="H235" s="17">
        <v>146</v>
      </c>
      <c r="I235" s="17">
        <v>0</v>
      </c>
      <c r="J235" s="16" t="s">
        <v>215</v>
      </c>
      <c r="K235" s="16" t="s">
        <v>295</v>
      </c>
      <c r="L235" s="18" t="s">
        <v>534</v>
      </c>
      <c r="M235" s="18" t="s">
        <v>527</v>
      </c>
      <c r="O235" s="11">
        <v>2191000</v>
      </c>
      <c r="P235" s="9" t="s">
        <v>248</v>
      </c>
      <c r="Q235" s="6">
        <v>20000</v>
      </c>
      <c r="R235" s="6">
        <v>22000</v>
      </c>
      <c r="S235" s="6">
        <v>24200</v>
      </c>
      <c r="T235" s="6">
        <v>30000</v>
      </c>
      <c r="U235" s="6">
        <v>96200</v>
      </c>
    </row>
    <row r="236" spans="1:21">
      <c r="A236" s="16">
        <v>0</v>
      </c>
      <c r="B236" s="16">
        <v>1002</v>
      </c>
      <c r="C236" s="16">
        <v>100200</v>
      </c>
      <c r="D236" s="17">
        <v>10</v>
      </c>
      <c r="E236" s="17">
        <v>301</v>
      </c>
      <c r="F236" s="17">
        <v>106</v>
      </c>
      <c r="G236" s="17">
        <v>2</v>
      </c>
      <c r="H236" s="17">
        <v>151</v>
      </c>
      <c r="I236" s="17">
        <v>0</v>
      </c>
      <c r="J236" s="16" t="s">
        <v>220</v>
      </c>
      <c r="K236" s="16" t="s">
        <v>295</v>
      </c>
      <c r="L236" s="18" t="s">
        <v>535</v>
      </c>
      <c r="M236" s="18" t="s">
        <v>527</v>
      </c>
      <c r="O236" s="11">
        <v>2192000</v>
      </c>
      <c r="P236" s="9" t="s">
        <v>249</v>
      </c>
      <c r="Q236" s="6">
        <v>1000</v>
      </c>
      <c r="R236" s="6">
        <v>1000</v>
      </c>
      <c r="S236" s="6">
        <v>1000</v>
      </c>
      <c r="T236" s="6">
        <v>1000</v>
      </c>
      <c r="U236" s="6">
        <v>4000</v>
      </c>
    </row>
    <row r="237" spans="1:21">
      <c r="A237" s="16">
        <v>0</v>
      </c>
      <c r="B237" s="16">
        <v>1002</v>
      </c>
      <c r="C237" s="16">
        <v>100200</v>
      </c>
      <c r="D237" s="17">
        <v>10</v>
      </c>
      <c r="E237" s="17">
        <v>301</v>
      </c>
      <c r="F237" s="17">
        <v>106</v>
      </c>
      <c r="G237" s="17">
        <v>2</v>
      </c>
      <c r="H237" s="17">
        <v>211</v>
      </c>
      <c r="I237" s="17">
        <v>0</v>
      </c>
      <c r="J237" s="16" t="s">
        <v>263</v>
      </c>
      <c r="K237" s="16" t="s">
        <v>295</v>
      </c>
      <c r="L237" s="18" t="s">
        <v>536</v>
      </c>
      <c r="M237" s="18" t="s">
        <v>527</v>
      </c>
      <c r="O237" s="11">
        <v>2196000</v>
      </c>
      <c r="P237" s="9" t="s">
        <v>250</v>
      </c>
      <c r="Q237" s="6">
        <v>1</v>
      </c>
      <c r="R237" s="6">
        <v>1</v>
      </c>
      <c r="S237" s="6">
        <v>1</v>
      </c>
      <c r="T237" s="6">
        <v>1</v>
      </c>
      <c r="U237" s="6">
        <v>4</v>
      </c>
    </row>
    <row r="238" spans="1:21">
      <c r="A238" s="16">
        <v>0</v>
      </c>
      <c r="B238" s="16">
        <v>1002</v>
      </c>
      <c r="C238" s="16">
        <v>100200</v>
      </c>
      <c r="D238" s="17">
        <v>10</v>
      </c>
      <c r="E238" s="17">
        <v>301</v>
      </c>
      <c r="F238" s="17">
        <v>106</v>
      </c>
      <c r="G238" s="17">
        <v>2</v>
      </c>
      <c r="H238" s="17">
        <v>212</v>
      </c>
      <c r="I238" s="17">
        <v>0</v>
      </c>
      <c r="J238" s="16" t="s">
        <v>264</v>
      </c>
      <c r="K238" s="16" t="s">
        <v>295</v>
      </c>
      <c r="L238" s="18" t="s">
        <v>518</v>
      </c>
      <c r="M238" s="18" t="s">
        <v>527</v>
      </c>
      <c r="O238" s="11">
        <v>2197000</v>
      </c>
      <c r="P238" s="9" t="s">
        <v>251</v>
      </c>
      <c r="Q238" s="6">
        <v>10000</v>
      </c>
      <c r="R238" s="6">
        <v>15000</v>
      </c>
      <c r="S238" s="6">
        <v>15000</v>
      </c>
      <c r="T238" s="6">
        <v>25000</v>
      </c>
      <c r="U238" s="6">
        <v>65000</v>
      </c>
    </row>
    <row r="239" spans="1:21">
      <c r="A239" s="16">
        <v>0</v>
      </c>
      <c r="B239" s="16">
        <v>1002</v>
      </c>
      <c r="C239" s="16">
        <v>100200</v>
      </c>
      <c r="D239" s="17">
        <v>10</v>
      </c>
      <c r="E239" s="17">
        <v>301</v>
      </c>
      <c r="F239" s="17">
        <v>106</v>
      </c>
      <c r="G239" s="17">
        <v>2</v>
      </c>
      <c r="H239" s="17">
        <v>236</v>
      </c>
      <c r="I239" s="17">
        <v>0</v>
      </c>
      <c r="J239" s="16" t="s">
        <v>266</v>
      </c>
      <c r="K239" s="16" t="s">
        <v>295</v>
      </c>
      <c r="L239" s="18" t="s">
        <v>537</v>
      </c>
      <c r="M239" s="18" t="s">
        <v>527</v>
      </c>
      <c r="O239" s="11">
        <v>2198000</v>
      </c>
      <c r="P239" s="9" t="s">
        <v>252</v>
      </c>
      <c r="Q239" s="6">
        <v>10000</v>
      </c>
      <c r="R239" s="6">
        <v>10000</v>
      </c>
      <c r="S239" s="6">
        <v>10000</v>
      </c>
      <c r="T239" s="6">
        <v>10000</v>
      </c>
      <c r="U239" s="6">
        <v>40000</v>
      </c>
    </row>
    <row r="240" spans="1:21">
      <c r="A240" s="16">
        <v>0</v>
      </c>
      <c r="B240" s="16">
        <v>1002</v>
      </c>
      <c r="C240" s="16">
        <v>100200</v>
      </c>
      <c r="D240" s="17">
        <v>10</v>
      </c>
      <c r="E240" s="17">
        <v>301</v>
      </c>
      <c r="F240" s="17">
        <v>106</v>
      </c>
      <c r="G240" s="17">
        <v>2</v>
      </c>
      <c r="H240" s="17">
        <v>237</v>
      </c>
      <c r="I240" s="17">
        <v>0</v>
      </c>
      <c r="J240" s="16" t="s">
        <v>267</v>
      </c>
      <c r="K240" s="16" t="s">
        <v>295</v>
      </c>
      <c r="L240" s="18" t="s">
        <v>538</v>
      </c>
      <c r="M240" s="18" t="s">
        <v>527</v>
      </c>
      <c r="O240" s="11">
        <v>2199000</v>
      </c>
      <c r="P240" s="9" t="s">
        <v>253</v>
      </c>
      <c r="Q240" s="6">
        <v>30000</v>
      </c>
      <c r="R240" s="6">
        <v>30000</v>
      </c>
      <c r="S240" s="6">
        <v>30000</v>
      </c>
      <c r="T240" s="6">
        <v>30000</v>
      </c>
      <c r="U240" s="6">
        <v>120000</v>
      </c>
    </row>
    <row r="241" spans="1:21">
      <c r="A241" s="16">
        <v>0</v>
      </c>
      <c r="B241" s="16">
        <v>1002</v>
      </c>
      <c r="C241" s="16">
        <v>100200</v>
      </c>
      <c r="D241" s="17">
        <v>10</v>
      </c>
      <c r="E241" s="17">
        <v>301</v>
      </c>
      <c r="F241" s="17">
        <v>106</v>
      </c>
      <c r="G241" s="17">
        <v>2</v>
      </c>
      <c r="H241" s="17">
        <v>238</v>
      </c>
      <c r="I241" s="17">
        <v>0</v>
      </c>
      <c r="J241" s="16" t="s">
        <v>268</v>
      </c>
      <c r="K241" s="16" t="s">
        <v>295</v>
      </c>
      <c r="L241" s="18" t="s">
        <v>539</v>
      </c>
      <c r="M241" s="18" t="s">
        <v>527</v>
      </c>
      <c r="O241" s="11">
        <v>2200000</v>
      </c>
      <c r="P241" s="9" t="s">
        <v>254</v>
      </c>
      <c r="Q241" s="6">
        <v>20000</v>
      </c>
      <c r="R241" s="6">
        <v>20000</v>
      </c>
      <c r="S241" s="6">
        <v>20000</v>
      </c>
      <c r="T241" s="6">
        <v>20000</v>
      </c>
      <c r="U241" s="6">
        <v>80000</v>
      </c>
    </row>
    <row r="242" spans="1:21">
      <c r="A242" s="16">
        <v>0</v>
      </c>
      <c r="B242" s="16">
        <v>1002</v>
      </c>
      <c r="C242" s="16">
        <v>100200</v>
      </c>
      <c r="D242" s="17">
        <v>10</v>
      </c>
      <c r="E242" s="17">
        <v>301</v>
      </c>
      <c r="F242" s="17">
        <v>106</v>
      </c>
      <c r="G242" s="17">
        <v>2</v>
      </c>
      <c r="H242" s="17">
        <v>250</v>
      </c>
      <c r="I242" s="17">
        <v>0</v>
      </c>
      <c r="J242" s="16" t="s">
        <v>276</v>
      </c>
      <c r="K242" s="16" t="s">
        <v>295</v>
      </c>
      <c r="L242" s="18" t="s">
        <v>301</v>
      </c>
      <c r="M242" s="18" t="s">
        <v>527</v>
      </c>
      <c r="O242" s="11">
        <v>2201000</v>
      </c>
      <c r="P242" s="9" t="s">
        <v>255</v>
      </c>
      <c r="Q242" s="6">
        <v>393654.14</v>
      </c>
      <c r="R242" s="6">
        <v>497307.02</v>
      </c>
      <c r="S242" s="6">
        <v>606313.31000000006</v>
      </c>
      <c r="T242" s="6">
        <v>1231315.68</v>
      </c>
      <c r="U242" s="6">
        <v>2728590.15</v>
      </c>
    </row>
    <row r="243" spans="1:21">
      <c r="A243" s="16">
        <v>0</v>
      </c>
      <c r="B243" s="16">
        <v>1002</v>
      </c>
      <c r="C243" s="16">
        <v>100200</v>
      </c>
      <c r="D243" s="17">
        <v>10</v>
      </c>
      <c r="E243" s="17">
        <v>301</v>
      </c>
      <c r="F243" s="17">
        <v>106</v>
      </c>
      <c r="G243" s="17">
        <v>2</v>
      </c>
      <c r="H243" s="17">
        <v>252</v>
      </c>
      <c r="I243" s="17">
        <v>0</v>
      </c>
      <c r="J243" s="16" t="s">
        <v>278</v>
      </c>
      <c r="K243" s="16" t="s">
        <v>295</v>
      </c>
      <c r="L243" s="18" t="s">
        <v>511</v>
      </c>
      <c r="M243" s="18" t="s">
        <v>527</v>
      </c>
      <c r="O243" s="11">
        <v>2202000</v>
      </c>
      <c r="P243" s="9" t="s">
        <v>256</v>
      </c>
      <c r="Q243" s="6">
        <v>1200000</v>
      </c>
      <c r="R243" s="6">
        <v>1800000</v>
      </c>
      <c r="S243" s="6">
        <v>2000000</v>
      </c>
      <c r="T243" s="6">
        <v>3700000</v>
      </c>
      <c r="U243" s="6">
        <v>8700000</v>
      </c>
    </row>
    <row r="244" spans="1:21">
      <c r="A244" s="16">
        <v>0</v>
      </c>
      <c r="B244" s="16">
        <v>1002</v>
      </c>
      <c r="C244" s="16">
        <v>100200</v>
      </c>
      <c r="D244" s="17">
        <v>10</v>
      </c>
      <c r="E244" s="17">
        <v>301</v>
      </c>
      <c r="F244" s="17">
        <v>106</v>
      </c>
      <c r="G244" s="17">
        <v>2</v>
      </c>
      <c r="H244" s="17">
        <v>253</v>
      </c>
      <c r="I244" s="17">
        <v>0</v>
      </c>
      <c r="J244" s="16" t="s">
        <v>279</v>
      </c>
      <c r="K244" s="16" t="s">
        <v>295</v>
      </c>
      <c r="L244" s="18" t="s">
        <v>513</v>
      </c>
      <c r="M244" s="18" t="s">
        <v>527</v>
      </c>
      <c r="O244" s="11">
        <v>2203000</v>
      </c>
      <c r="P244" s="9" t="s">
        <v>257</v>
      </c>
      <c r="Q244" s="6">
        <v>217689.65</v>
      </c>
      <c r="R244" s="6">
        <v>228187.33</v>
      </c>
      <c r="S244" s="6">
        <v>473124.48</v>
      </c>
      <c r="T244" s="6">
        <v>355703.31</v>
      </c>
      <c r="U244" s="6">
        <v>1274704.77</v>
      </c>
    </row>
    <row r="245" spans="1:21">
      <c r="A245" s="16">
        <v>0</v>
      </c>
      <c r="B245" s="16">
        <v>1002</v>
      </c>
      <c r="C245" s="16">
        <v>100200</v>
      </c>
      <c r="D245" s="17">
        <v>10</v>
      </c>
      <c r="E245" s="17">
        <v>302</v>
      </c>
      <c r="F245" s="17">
        <v>106</v>
      </c>
      <c r="G245" s="17">
        <v>2</v>
      </c>
      <c r="H245" s="17">
        <v>26</v>
      </c>
      <c r="I245" s="17">
        <v>0</v>
      </c>
      <c r="J245" s="16" t="s">
        <v>108</v>
      </c>
      <c r="K245" s="16" t="s">
        <v>295</v>
      </c>
      <c r="L245" s="18" t="s">
        <v>531</v>
      </c>
      <c r="M245" s="18" t="s">
        <v>540</v>
      </c>
      <c r="O245" s="11">
        <v>2204000</v>
      </c>
      <c r="P245" s="9" t="s">
        <v>258</v>
      </c>
      <c r="Q245" s="6">
        <v>80000</v>
      </c>
      <c r="R245" s="6">
        <v>90000</v>
      </c>
      <c r="S245" s="6">
        <v>100000</v>
      </c>
      <c r="T245" s="6">
        <v>110000</v>
      </c>
      <c r="U245" s="6">
        <v>380000</v>
      </c>
    </row>
    <row r="246" spans="1:21">
      <c r="A246" s="16">
        <v>0</v>
      </c>
      <c r="B246" s="16">
        <v>1002</v>
      </c>
      <c r="C246" s="16">
        <v>100200</v>
      </c>
      <c r="D246" s="17">
        <v>10</v>
      </c>
      <c r="E246" s="17">
        <v>331</v>
      </c>
      <c r="F246" s="17">
        <v>106</v>
      </c>
      <c r="G246" s="17">
        <v>2</v>
      </c>
      <c r="H246" s="17">
        <v>25</v>
      </c>
      <c r="I246" s="17">
        <v>0</v>
      </c>
      <c r="J246" s="16" t="s">
        <v>107</v>
      </c>
      <c r="K246" s="16" t="s">
        <v>295</v>
      </c>
      <c r="L246" s="18" t="s">
        <v>530</v>
      </c>
      <c r="M246" s="18" t="s">
        <v>525</v>
      </c>
      <c r="O246" s="11">
        <v>2205000</v>
      </c>
      <c r="P246" s="9" t="s">
        <v>259</v>
      </c>
      <c r="Q246" s="6">
        <v>14513016.91</v>
      </c>
      <c r="R246" s="6">
        <v>16032275.76</v>
      </c>
      <c r="S246" s="6">
        <v>19769374.629999999</v>
      </c>
      <c r="T246" s="6">
        <v>19083229.719999999</v>
      </c>
      <c r="U246" s="6">
        <v>69397897.019999996</v>
      </c>
    </row>
    <row r="247" spans="1:21">
      <c r="A247" s="16">
        <v>0</v>
      </c>
      <c r="B247" s="16">
        <v>1002</v>
      </c>
      <c r="C247" s="16">
        <v>100200</v>
      </c>
      <c r="D247" s="17">
        <v>10</v>
      </c>
      <c r="E247" s="17">
        <v>331</v>
      </c>
      <c r="F247" s="17">
        <v>106</v>
      </c>
      <c r="G247" s="17">
        <v>2</v>
      </c>
      <c r="H247" s="17">
        <v>26</v>
      </c>
      <c r="I247" s="17">
        <v>0</v>
      </c>
      <c r="J247" s="16" t="s">
        <v>108</v>
      </c>
      <c r="K247" s="16" t="s">
        <v>295</v>
      </c>
      <c r="L247" s="18" t="s">
        <v>531</v>
      </c>
      <c r="M247" s="18" t="s">
        <v>525</v>
      </c>
      <c r="O247" s="11">
        <v>2206000</v>
      </c>
      <c r="P247" s="9" t="s">
        <v>260</v>
      </c>
      <c r="Q247" s="6">
        <v>4343593.46</v>
      </c>
      <c r="R247" s="6">
        <v>4264245.13</v>
      </c>
      <c r="S247" s="6">
        <v>4177288.48</v>
      </c>
      <c r="T247" s="6">
        <v>4253743.22</v>
      </c>
      <c r="U247" s="6">
        <v>17038870.289999999</v>
      </c>
    </row>
    <row r="248" spans="1:21">
      <c r="A248" s="16">
        <v>0</v>
      </c>
      <c r="B248" s="16">
        <v>1002</v>
      </c>
      <c r="C248" s="16">
        <v>100200</v>
      </c>
      <c r="D248" s="17">
        <v>10</v>
      </c>
      <c r="E248" s="17">
        <v>331</v>
      </c>
      <c r="F248" s="17">
        <v>106</v>
      </c>
      <c r="G248" s="17">
        <v>2</v>
      </c>
      <c r="H248" s="17">
        <v>27</v>
      </c>
      <c r="I248" s="17">
        <v>0</v>
      </c>
      <c r="J248" s="16" t="s">
        <v>109</v>
      </c>
      <c r="K248" s="16" t="s">
        <v>295</v>
      </c>
      <c r="L248" s="18" t="s">
        <v>532</v>
      </c>
      <c r="M248" s="18" t="s">
        <v>525</v>
      </c>
      <c r="O248" s="11">
        <v>2207000</v>
      </c>
      <c r="P248" s="9" t="s">
        <v>261</v>
      </c>
      <c r="Q248" s="6">
        <v>9</v>
      </c>
      <c r="R248" s="6">
        <v>9</v>
      </c>
      <c r="S248" s="6">
        <v>9</v>
      </c>
      <c r="T248" s="6">
        <v>9</v>
      </c>
      <c r="U248" s="6">
        <v>36</v>
      </c>
    </row>
    <row r="249" spans="1:21">
      <c r="A249" s="16">
        <v>0</v>
      </c>
      <c r="B249" s="16">
        <v>1003</v>
      </c>
      <c r="C249" s="16">
        <v>100300</v>
      </c>
      <c r="D249" s="17">
        <v>10</v>
      </c>
      <c r="E249" s="17">
        <v>302</v>
      </c>
      <c r="F249" s="17">
        <v>106</v>
      </c>
      <c r="G249" s="17">
        <v>2</v>
      </c>
      <c r="H249" s="17">
        <v>28</v>
      </c>
      <c r="I249" s="17">
        <v>0</v>
      </c>
      <c r="J249" s="16" t="s">
        <v>110</v>
      </c>
      <c r="K249" s="16" t="s">
        <v>295</v>
      </c>
      <c r="L249" s="18" t="s">
        <v>541</v>
      </c>
      <c r="M249" s="18" t="s">
        <v>540</v>
      </c>
      <c r="O249" s="11">
        <v>2208000</v>
      </c>
      <c r="P249" s="9" t="s">
        <v>262</v>
      </c>
      <c r="Q249" s="6">
        <v>1</v>
      </c>
      <c r="R249" s="6">
        <v>1</v>
      </c>
      <c r="S249" s="6">
        <v>1</v>
      </c>
      <c r="T249" s="6">
        <v>1</v>
      </c>
      <c r="U249" s="6">
        <v>4</v>
      </c>
    </row>
    <row r="250" spans="1:21">
      <c r="A250" s="16">
        <v>0</v>
      </c>
      <c r="B250" s="16">
        <v>1003</v>
      </c>
      <c r="C250" s="16">
        <v>100300</v>
      </c>
      <c r="D250" s="17">
        <v>10</v>
      </c>
      <c r="E250" s="17">
        <v>302</v>
      </c>
      <c r="F250" s="17">
        <v>106</v>
      </c>
      <c r="G250" s="17">
        <v>2</v>
      </c>
      <c r="H250" s="17">
        <v>29</v>
      </c>
      <c r="I250" s="17">
        <v>0</v>
      </c>
      <c r="J250" s="16" t="s">
        <v>111</v>
      </c>
      <c r="K250" s="16" t="s">
        <v>295</v>
      </c>
      <c r="L250" s="18" t="s">
        <v>542</v>
      </c>
      <c r="M250" s="18" t="s">
        <v>540</v>
      </c>
      <c r="O250" s="11">
        <v>2211000</v>
      </c>
      <c r="P250" s="9" t="s">
        <v>263</v>
      </c>
      <c r="Q250" s="6">
        <v>65500</v>
      </c>
      <c r="R250" s="6">
        <v>78900</v>
      </c>
      <c r="S250" s="6">
        <v>95900</v>
      </c>
      <c r="T250" s="6">
        <v>139800</v>
      </c>
      <c r="U250" s="6">
        <v>380100</v>
      </c>
    </row>
    <row r="251" spans="1:21">
      <c r="A251" s="16">
        <v>0</v>
      </c>
      <c r="B251" s="16">
        <v>1003</v>
      </c>
      <c r="C251" s="16">
        <v>100300</v>
      </c>
      <c r="D251" s="17">
        <v>10</v>
      </c>
      <c r="E251" s="17">
        <v>302</v>
      </c>
      <c r="F251" s="17">
        <v>106</v>
      </c>
      <c r="G251" s="17">
        <v>2</v>
      </c>
      <c r="H251" s="17">
        <v>140</v>
      </c>
      <c r="I251" s="17">
        <v>0</v>
      </c>
      <c r="J251" s="16" t="s">
        <v>210</v>
      </c>
      <c r="K251" s="16" t="s">
        <v>295</v>
      </c>
      <c r="L251" s="18" t="s">
        <v>516</v>
      </c>
      <c r="M251" s="18" t="s">
        <v>540</v>
      </c>
      <c r="O251" s="11">
        <v>2212000</v>
      </c>
      <c r="P251" s="9" t="s">
        <v>264</v>
      </c>
      <c r="Q251" s="6">
        <v>180826.8</v>
      </c>
      <c r="R251" s="6">
        <v>225249.09</v>
      </c>
      <c r="S251" s="6">
        <v>246062.04</v>
      </c>
      <c r="T251" s="6">
        <v>310701.58</v>
      </c>
      <c r="U251" s="6">
        <v>962839.51</v>
      </c>
    </row>
    <row r="252" spans="1:21">
      <c r="A252" s="16">
        <v>0</v>
      </c>
      <c r="B252" s="16">
        <v>1003</v>
      </c>
      <c r="C252" s="16">
        <v>100300</v>
      </c>
      <c r="D252" s="17">
        <v>10</v>
      </c>
      <c r="E252" s="17">
        <v>302</v>
      </c>
      <c r="F252" s="17">
        <v>106</v>
      </c>
      <c r="G252" s="17">
        <v>2</v>
      </c>
      <c r="H252" s="17">
        <v>146</v>
      </c>
      <c r="I252" s="17">
        <v>0</v>
      </c>
      <c r="J252" s="16" t="s">
        <v>215</v>
      </c>
      <c r="K252" s="16" t="s">
        <v>295</v>
      </c>
      <c r="L252" s="18" t="s">
        <v>534</v>
      </c>
      <c r="M252" s="18" t="s">
        <v>540</v>
      </c>
      <c r="O252" s="11">
        <v>2235000</v>
      </c>
      <c r="P252" s="9" t="s">
        <v>265</v>
      </c>
      <c r="Q252" s="6">
        <v>37000</v>
      </c>
      <c r="R252" s="6">
        <v>39671</v>
      </c>
      <c r="S252" s="6">
        <v>54500</v>
      </c>
      <c r="T252" s="6">
        <v>65000</v>
      </c>
      <c r="U252" s="6">
        <v>196171</v>
      </c>
    </row>
    <row r="253" spans="1:21">
      <c r="A253" s="16">
        <v>0</v>
      </c>
      <c r="B253" s="16">
        <v>1003</v>
      </c>
      <c r="C253" s="16">
        <v>100300</v>
      </c>
      <c r="D253" s="17">
        <v>10</v>
      </c>
      <c r="E253" s="17">
        <v>302</v>
      </c>
      <c r="F253" s="17">
        <v>106</v>
      </c>
      <c r="G253" s="17">
        <v>2</v>
      </c>
      <c r="H253" s="17">
        <v>147</v>
      </c>
      <c r="I253" s="17">
        <v>0</v>
      </c>
      <c r="J253" s="16" t="s">
        <v>216</v>
      </c>
      <c r="K253" s="16" t="s">
        <v>295</v>
      </c>
      <c r="L253" s="18" t="s">
        <v>543</v>
      </c>
      <c r="M253" s="18" t="s">
        <v>540</v>
      </c>
      <c r="O253" s="11">
        <v>2236000</v>
      </c>
      <c r="P253" s="9" t="s">
        <v>266</v>
      </c>
      <c r="Q253" s="6">
        <v>1214370.24</v>
      </c>
      <c r="R253" s="6">
        <v>1256275.47</v>
      </c>
      <c r="S253" s="6">
        <v>1297472.42</v>
      </c>
      <c r="T253" s="6">
        <v>1340418.5600000001</v>
      </c>
      <c r="U253" s="6">
        <v>5108536.6900000004</v>
      </c>
    </row>
    <row r="254" spans="1:21">
      <c r="A254" s="16">
        <v>0</v>
      </c>
      <c r="B254" s="16">
        <v>1003</v>
      </c>
      <c r="C254" s="16">
        <v>100300</v>
      </c>
      <c r="D254" s="17">
        <v>10</v>
      </c>
      <c r="E254" s="17">
        <v>302</v>
      </c>
      <c r="F254" s="17">
        <v>106</v>
      </c>
      <c r="G254" s="17">
        <v>2</v>
      </c>
      <c r="H254" s="17">
        <v>212</v>
      </c>
      <c r="I254" s="17">
        <v>0</v>
      </c>
      <c r="J254" s="16" t="s">
        <v>264</v>
      </c>
      <c r="K254" s="16" t="s">
        <v>295</v>
      </c>
      <c r="L254" s="18" t="s">
        <v>518</v>
      </c>
      <c r="M254" s="18" t="s">
        <v>540</v>
      </c>
      <c r="O254" s="11">
        <v>2237000</v>
      </c>
      <c r="P254" s="9" t="s">
        <v>267</v>
      </c>
      <c r="Q254" s="6">
        <v>560176.53</v>
      </c>
      <c r="R254" s="6">
        <v>591698.91</v>
      </c>
      <c r="S254" s="6">
        <v>616059.48</v>
      </c>
      <c r="T254" s="6">
        <v>671656.87</v>
      </c>
      <c r="U254" s="6">
        <v>2439591.79</v>
      </c>
    </row>
    <row r="255" spans="1:21">
      <c r="A255" s="16">
        <v>0</v>
      </c>
      <c r="B255" s="16">
        <v>1003</v>
      </c>
      <c r="C255" s="16">
        <v>100300</v>
      </c>
      <c r="D255" s="17">
        <v>10</v>
      </c>
      <c r="E255" s="17">
        <v>302</v>
      </c>
      <c r="F255" s="17">
        <v>106</v>
      </c>
      <c r="G255" s="17">
        <v>2</v>
      </c>
      <c r="H255" s="17">
        <v>239</v>
      </c>
      <c r="I255" s="17">
        <v>0</v>
      </c>
      <c r="J255" s="16" t="s">
        <v>269</v>
      </c>
      <c r="K255" s="16" t="s">
        <v>295</v>
      </c>
      <c r="L255" s="18" t="s">
        <v>544</v>
      </c>
      <c r="M255" s="18" t="s">
        <v>540</v>
      </c>
      <c r="O255" s="11">
        <v>2238000</v>
      </c>
      <c r="P255" s="9" t="s">
        <v>268</v>
      </c>
      <c r="Q255" s="6">
        <v>1412841.76</v>
      </c>
      <c r="R255" s="6">
        <v>1474790.39</v>
      </c>
      <c r="S255" s="6">
        <v>1537943.55</v>
      </c>
      <c r="T255" s="6">
        <v>1614192.22</v>
      </c>
      <c r="U255" s="6">
        <v>6039767.9199999999</v>
      </c>
    </row>
    <row r="256" spans="1:21">
      <c r="A256" s="16">
        <v>0</v>
      </c>
      <c r="B256" s="16">
        <v>1003</v>
      </c>
      <c r="C256" s="16">
        <v>100300</v>
      </c>
      <c r="D256" s="17">
        <v>10</v>
      </c>
      <c r="E256" s="17">
        <v>331</v>
      </c>
      <c r="F256" s="17">
        <v>106</v>
      </c>
      <c r="G256" s="17">
        <v>2</v>
      </c>
      <c r="H256" s="17">
        <v>28</v>
      </c>
      <c r="I256" s="17">
        <v>0</v>
      </c>
      <c r="J256" s="16" t="s">
        <v>110</v>
      </c>
      <c r="K256" s="16" t="s">
        <v>295</v>
      </c>
      <c r="L256" s="18" t="s">
        <v>541</v>
      </c>
      <c r="M256" s="18" t="s">
        <v>525</v>
      </c>
      <c r="O256" s="11">
        <v>2239000</v>
      </c>
      <c r="P256" s="9" t="s">
        <v>269</v>
      </c>
      <c r="Q256" s="6">
        <v>3393536.32</v>
      </c>
      <c r="R256" s="6">
        <v>3707150.5</v>
      </c>
      <c r="S256" s="6">
        <v>4006205.03</v>
      </c>
      <c r="T256" s="6">
        <v>4113454.16</v>
      </c>
      <c r="U256" s="6">
        <v>15220346.01</v>
      </c>
    </row>
    <row r="257" spans="1:21">
      <c r="A257" s="16">
        <v>0</v>
      </c>
      <c r="B257" s="16">
        <v>1003</v>
      </c>
      <c r="C257" s="16">
        <v>100300</v>
      </c>
      <c r="D257" s="17">
        <v>10</v>
      </c>
      <c r="E257" s="17">
        <v>331</v>
      </c>
      <c r="F257" s="17">
        <v>106</v>
      </c>
      <c r="G257" s="17">
        <v>2</v>
      </c>
      <c r="H257" s="17">
        <v>29</v>
      </c>
      <c r="I257" s="17">
        <v>0</v>
      </c>
      <c r="J257" s="16" t="s">
        <v>111</v>
      </c>
      <c r="K257" s="16" t="s">
        <v>295</v>
      </c>
      <c r="L257" s="18" t="s">
        <v>542</v>
      </c>
      <c r="M257" s="18" t="s">
        <v>525</v>
      </c>
      <c r="O257" s="11">
        <v>2240000</v>
      </c>
      <c r="P257" s="9" t="s">
        <v>270</v>
      </c>
      <c r="Q257" s="6">
        <v>245000</v>
      </c>
      <c r="R257" s="6">
        <v>335900</v>
      </c>
      <c r="S257" s="6">
        <v>400890.9</v>
      </c>
      <c r="T257" s="6">
        <v>450000</v>
      </c>
      <c r="U257" s="6">
        <v>1431790.9</v>
      </c>
    </row>
    <row r="258" spans="1:21">
      <c r="A258" s="16">
        <v>0</v>
      </c>
      <c r="B258" s="16">
        <v>1003</v>
      </c>
      <c r="C258" s="16">
        <v>100300</v>
      </c>
      <c r="D258" s="17">
        <v>10</v>
      </c>
      <c r="E258" s="17">
        <v>331</v>
      </c>
      <c r="F258" s="17">
        <v>106</v>
      </c>
      <c r="G258" s="17">
        <v>2</v>
      </c>
      <c r="H258" s="17">
        <v>239</v>
      </c>
      <c r="I258" s="17">
        <v>0</v>
      </c>
      <c r="J258" s="16" t="s">
        <v>269</v>
      </c>
      <c r="K258" s="16" t="s">
        <v>295</v>
      </c>
      <c r="L258" s="18" t="s">
        <v>544</v>
      </c>
      <c r="M258" s="18" t="s">
        <v>525</v>
      </c>
      <c r="O258" s="11">
        <v>2242000</v>
      </c>
      <c r="P258" s="9" t="s">
        <v>271</v>
      </c>
      <c r="Q258" s="6">
        <v>10000</v>
      </c>
      <c r="R258" s="6">
        <v>12000</v>
      </c>
      <c r="S258" s="6">
        <v>15000</v>
      </c>
      <c r="T258" s="6">
        <v>15000</v>
      </c>
      <c r="U258" s="6">
        <v>52000</v>
      </c>
    </row>
    <row r="259" spans="1:21">
      <c r="A259" s="16">
        <v>0</v>
      </c>
      <c r="B259" s="16">
        <v>1004</v>
      </c>
      <c r="C259" s="16">
        <v>100400</v>
      </c>
      <c r="D259" s="17">
        <v>10</v>
      </c>
      <c r="E259" s="17">
        <v>303</v>
      </c>
      <c r="F259" s="17">
        <v>106</v>
      </c>
      <c r="G259" s="17">
        <v>1</v>
      </c>
      <c r="H259" s="17">
        <v>60</v>
      </c>
      <c r="I259" s="17">
        <v>0</v>
      </c>
      <c r="J259" s="16" t="s">
        <v>80</v>
      </c>
      <c r="K259" s="16" t="s">
        <v>295</v>
      </c>
      <c r="L259" s="18" t="s">
        <v>545</v>
      </c>
      <c r="M259" s="18" t="s">
        <v>546</v>
      </c>
      <c r="O259" s="11">
        <v>2243000</v>
      </c>
      <c r="P259" s="9" t="s">
        <v>272</v>
      </c>
      <c r="Q259" s="6">
        <v>20000</v>
      </c>
      <c r="R259" s="6">
        <v>20000</v>
      </c>
      <c r="S259" s="6">
        <v>25000</v>
      </c>
      <c r="T259" s="6">
        <v>25000</v>
      </c>
      <c r="U259" s="6">
        <v>90000</v>
      </c>
    </row>
    <row r="260" spans="1:21">
      <c r="A260" s="16">
        <v>0</v>
      </c>
      <c r="B260" s="16">
        <v>1004</v>
      </c>
      <c r="C260" s="16">
        <v>100400</v>
      </c>
      <c r="D260" s="17">
        <v>10</v>
      </c>
      <c r="E260" s="17">
        <v>303</v>
      </c>
      <c r="F260" s="17">
        <v>106</v>
      </c>
      <c r="G260" s="17">
        <v>2</v>
      </c>
      <c r="H260" s="17">
        <v>144</v>
      </c>
      <c r="I260" s="17">
        <v>0</v>
      </c>
      <c r="J260" s="16" t="s">
        <v>213</v>
      </c>
      <c r="K260" s="16" t="s">
        <v>295</v>
      </c>
      <c r="L260" s="18" t="s">
        <v>547</v>
      </c>
      <c r="M260" s="18" t="s">
        <v>546</v>
      </c>
      <c r="O260" s="11">
        <v>2244000</v>
      </c>
      <c r="P260" s="9" t="s">
        <v>273</v>
      </c>
      <c r="Q260" s="6">
        <v>1</v>
      </c>
      <c r="R260" s="6">
        <v>1</v>
      </c>
      <c r="S260" s="6">
        <v>1</v>
      </c>
      <c r="T260" s="6">
        <v>1</v>
      </c>
      <c r="U260" s="6">
        <v>4</v>
      </c>
    </row>
    <row r="261" spans="1:21">
      <c r="A261" s="16">
        <v>0</v>
      </c>
      <c r="B261" s="16">
        <v>1004</v>
      </c>
      <c r="C261" s="16">
        <v>100400</v>
      </c>
      <c r="D261" s="17">
        <v>10</v>
      </c>
      <c r="E261" s="17">
        <v>303</v>
      </c>
      <c r="F261" s="17">
        <v>106</v>
      </c>
      <c r="G261" s="17">
        <v>2</v>
      </c>
      <c r="H261" s="17">
        <v>240</v>
      </c>
      <c r="I261" s="17">
        <v>0</v>
      </c>
      <c r="J261" s="16" t="s">
        <v>270</v>
      </c>
      <c r="K261" s="16" t="s">
        <v>295</v>
      </c>
      <c r="L261" s="18" t="s">
        <v>548</v>
      </c>
      <c r="M261" s="18" t="s">
        <v>546</v>
      </c>
      <c r="O261" s="11">
        <v>2245000</v>
      </c>
      <c r="P261" s="9" t="s">
        <v>274</v>
      </c>
      <c r="Q261" s="6">
        <v>1484224.05</v>
      </c>
      <c r="R261" s="6">
        <v>1603231.76</v>
      </c>
      <c r="S261" s="6">
        <v>1716916.1</v>
      </c>
      <c r="T261" s="6">
        <v>1753285.73</v>
      </c>
      <c r="U261" s="6">
        <v>6557657.6399999997</v>
      </c>
    </row>
    <row r="262" spans="1:21">
      <c r="A262" s="16">
        <v>0</v>
      </c>
      <c r="B262" s="16">
        <v>1004</v>
      </c>
      <c r="C262" s="16">
        <v>100400</v>
      </c>
      <c r="D262" s="17">
        <v>10</v>
      </c>
      <c r="E262" s="17">
        <v>331</v>
      </c>
      <c r="F262" s="17">
        <v>106</v>
      </c>
      <c r="G262" s="17">
        <v>2</v>
      </c>
      <c r="H262" s="17">
        <v>144</v>
      </c>
      <c r="I262" s="17">
        <v>0</v>
      </c>
      <c r="J262" s="16" t="s">
        <v>213</v>
      </c>
      <c r="K262" s="16" t="s">
        <v>295</v>
      </c>
      <c r="L262" s="18" t="s">
        <v>547</v>
      </c>
      <c r="M262" s="18" t="s">
        <v>525</v>
      </c>
      <c r="O262" s="11">
        <v>2248000</v>
      </c>
      <c r="P262" s="9" t="s">
        <v>275</v>
      </c>
      <c r="Q262" s="6">
        <v>1</v>
      </c>
      <c r="R262" s="6">
        <v>1</v>
      </c>
      <c r="S262" s="6">
        <v>1</v>
      </c>
      <c r="T262" s="6">
        <v>1</v>
      </c>
      <c r="U262" s="6">
        <v>4</v>
      </c>
    </row>
    <row r="263" spans="1:21">
      <c r="A263" s="16">
        <v>0</v>
      </c>
      <c r="B263" s="16">
        <v>1005</v>
      </c>
      <c r="C263" s="16">
        <v>100500</v>
      </c>
      <c r="D263" s="17">
        <v>10</v>
      </c>
      <c r="E263" s="17">
        <v>126</v>
      </c>
      <c r="F263" s="17">
        <v>106</v>
      </c>
      <c r="G263" s="17">
        <v>2</v>
      </c>
      <c r="H263" s="17">
        <v>139</v>
      </c>
      <c r="I263" s="17">
        <v>0</v>
      </c>
      <c r="J263" s="16" t="s">
        <v>209</v>
      </c>
      <c r="K263" s="16" t="s">
        <v>295</v>
      </c>
      <c r="L263" s="18" t="s">
        <v>521</v>
      </c>
      <c r="M263" s="18" t="s">
        <v>520</v>
      </c>
      <c r="O263" s="11">
        <v>2250000</v>
      </c>
      <c r="P263" s="9" t="s">
        <v>276</v>
      </c>
      <c r="Q263" s="6">
        <v>2201603.9700000002</v>
      </c>
      <c r="R263" s="6">
        <v>2289500.1600000001</v>
      </c>
      <c r="S263" s="6">
        <v>2345601.54</v>
      </c>
      <c r="T263" s="6">
        <v>2396570.66</v>
      </c>
      <c r="U263" s="6">
        <v>9233276.3300000001</v>
      </c>
    </row>
    <row r="264" spans="1:21">
      <c r="A264" s="16">
        <v>0</v>
      </c>
      <c r="B264" s="16">
        <v>1005</v>
      </c>
      <c r="C264" s="16">
        <v>100500</v>
      </c>
      <c r="D264" s="17">
        <v>10</v>
      </c>
      <c r="E264" s="17">
        <v>271</v>
      </c>
      <c r="F264" s="17">
        <v>106</v>
      </c>
      <c r="G264" s="17">
        <v>2</v>
      </c>
      <c r="H264" s="17">
        <v>251</v>
      </c>
      <c r="I264" s="17">
        <v>0</v>
      </c>
      <c r="J264" s="16" t="s">
        <v>277</v>
      </c>
      <c r="K264" s="16" t="s">
        <v>295</v>
      </c>
      <c r="L264" s="18" t="s">
        <v>549</v>
      </c>
      <c r="M264" s="18" t="s">
        <v>550</v>
      </c>
      <c r="O264" s="11">
        <v>2251000</v>
      </c>
      <c r="P264" s="9" t="s">
        <v>277</v>
      </c>
      <c r="Q264" s="6">
        <v>286904.94</v>
      </c>
      <c r="R264" s="6">
        <v>300475.62</v>
      </c>
      <c r="S264" s="6">
        <v>314867.8</v>
      </c>
      <c r="T264" s="6">
        <v>329008.11</v>
      </c>
      <c r="U264" s="6">
        <v>1231256.47</v>
      </c>
    </row>
    <row r="265" spans="1:21">
      <c r="A265" s="16">
        <v>0</v>
      </c>
      <c r="B265" s="16">
        <v>1005</v>
      </c>
      <c r="C265" s="16">
        <v>100500</v>
      </c>
      <c r="D265" s="17">
        <v>10</v>
      </c>
      <c r="E265" s="17">
        <v>304</v>
      </c>
      <c r="F265" s="17">
        <v>106</v>
      </c>
      <c r="G265" s="17">
        <v>2</v>
      </c>
      <c r="H265" s="17">
        <v>148</v>
      </c>
      <c r="I265" s="17">
        <v>0</v>
      </c>
      <c r="J265" s="16" t="s">
        <v>217</v>
      </c>
      <c r="K265" s="16" t="s">
        <v>295</v>
      </c>
      <c r="L265" s="18" t="s">
        <v>551</v>
      </c>
      <c r="M265" s="18" t="s">
        <v>552</v>
      </c>
      <c r="O265" s="11">
        <v>2252000</v>
      </c>
      <c r="P265" s="9" t="s">
        <v>278</v>
      </c>
      <c r="Q265" s="6">
        <v>200001</v>
      </c>
      <c r="R265" s="6">
        <v>230001</v>
      </c>
      <c r="S265" s="6">
        <v>250001</v>
      </c>
      <c r="T265" s="6">
        <v>300001</v>
      </c>
      <c r="U265" s="6">
        <v>980004</v>
      </c>
    </row>
    <row r="266" spans="1:21">
      <c r="A266" s="16">
        <v>0</v>
      </c>
      <c r="B266" s="16">
        <v>1005</v>
      </c>
      <c r="C266" s="16">
        <v>100500</v>
      </c>
      <c r="D266" s="17">
        <v>10</v>
      </c>
      <c r="E266" s="17">
        <v>304</v>
      </c>
      <c r="F266" s="17">
        <v>106</v>
      </c>
      <c r="G266" s="17">
        <v>2</v>
      </c>
      <c r="H266" s="17">
        <v>149</v>
      </c>
      <c r="I266" s="17">
        <v>0</v>
      </c>
      <c r="J266" s="16" t="s">
        <v>218</v>
      </c>
      <c r="K266" s="16" t="s">
        <v>295</v>
      </c>
      <c r="L266" s="18" t="s">
        <v>553</v>
      </c>
      <c r="M266" s="18" t="s">
        <v>552</v>
      </c>
      <c r="O266" s="11">
        <v>2253000</v>
      </c>
      <c r="P266" s="9" t="s">
        <v>279</v>
      </c>
      <c r="Q266" s="6">
        <v>300001</v>
      </c>
      <c r="R266" s="6">
        <v>330001</v>
      </c>
      <c r="S266" s="6">
        <v>350001</v>
      </c>
      <c r="T266" s="6">
        <v>400001</v>
      </c>
      <c r="U266" s="6">
        <v>1380004</v>
      </c>
    </row>
    <row r="267" spans="1:21">
      <c r="A267" s="16">
        <v>0</v>
      </c>
      <c r="B267" s="16">
        <v>1005</v>
      </c>
      <c r="C267" s="16">
        <v>100500</v>
      </c>
      <c r="D267" s="17">
        <v>10</v>
      </c>
      <c r="E267" s="17">
        <v>304</v>
      </c>
      <c r="F267" s="17">
        <v>106</v>
      </c>
      <c r="G267" s="17">
        <v>2</v>
      </c>
      <c r="H267" s="17">
        <v>150</v>
      </c>
      <c r="I267" s="17">
        <v>0</v>
      </c>
      <c r="J267" s="16" t="s">
        <v>219</v>
      </c>
      <c r="K267" s="16" t="s">
        <v>295</v>
      </c>
      <c r="L267" s="18" t="s">
        <v>554</v>
      </c>
      <c r="M267" s="18" t="s">
        <v>552</v>
      </c>
      <c r="O267" s="11">
        <v>2259000</v>
      </c>
      <c r="P267" s="9" t="s">
        <v>280</v>
      </c>
      <c r="Q267" s="6">
        <v>2750</v>
      </c>
      <c r="R267" s="6">
        <v>2750</v>
      </c>
      <c r="S267" s="6">
        <v>2750</v>
      </c>
      <c r="T267" s="6">
        <v>2750.29</v>
      </c>
      <c r="U267" s="6">
        <v>11000.29</v>
      </c>
    </row>
    <row r="268" spans="1:21">
      <c r="A268" s="16">
        <v>0</v>
      </c>
      <c r="B268" s="16">
        <v>1005</v>
      </c>
      <c r="C268" s="16">
        <v>100500</v>
      </c>
      <c r="D268" s="17">
        <v>10</v>
      </c>
      <c r="E268" s="17">
        <v>305</v>
      </c>
      <c r="F268" s="17">
        <v>106</v>
      </c>
      <c r="G268" s="17">
        <v>2</v>
      </c>
      <c r="H268" s="17">
        <v>140</v>
      </c>
      <c r="I268" s="17">
        <v>0</v>
      </c>
      <c r="J268" s="16" t="s">
        <v>210</v>
      </c>
      <c r="K268" s="16" t="s">
        <v>295</v>
      </c>
      <c r="L268" s="18" t="s">
        <v>516</v>
      </c>
      <c r="M268" s="18" t="s">
        <v>555</v>
      </c>
      <c r="O268" s="11">
        <v>2260000</v>
      </c>
      <c r="P268" s="9" t="s">
        <v>281</v>
      </c>
      <c r="Q268" s="6">
        <v>1000</v>
      </c>
      <c r="R268" s="6">
        <v>1000</v>
      </c>
      <c r="S268" s="6">
        <v>1000</v>
      </c>
      <c r="T268" s="6">
        <v>2000</v>
      </c>
      <c r="U268" s="6">
        <v>5000</v>
      </c>
    </row>
    <row r="269" spans="1:21">
      <c r="A269" s="16">
        <v>0</v>
      </c>
      <c r="B269" s="16">
        <v>1005</v>
      </c>
      <c r="C269" s="16">
        <v>100500</v>
      </c>
      <c r="D269" s="17">
        <v>10</v>
      </c>
      <c r="E269" s="17">
        <v>305</v>
      </c>
      <c r="F269" s="17">
        <v>106</v>
      </c>
      <c r="G269" s="17">
        <v>2</v>
      </c>
      <c r="H269" s="17">
        <v>151</v>
      </c>
      <c r="I269" s="17">
        <v>0</v>
      </c>
      <c r="J269" s="16" t="s">
        <v>220</v>
      </c>
      <c r="K269" s="16" t="s">
        <v>295</v>
      </c>
      <c r="L269" s="18" t="s">
        <v>535</v>
      </c>
      <c r="M269" s="18" t="s">
        <v>555</v>
      </c>
      <c r="O269" s="11">
        <v>2261000</v>
      </c>
      <c r="P269" s="9" t="s">
        <v>282</v>
      </c>
      <c r="Q269" s="6">
        <v>1001</v>
      </c>
      <c r="R269" s="6">
        <v>0</v>
      </c>
      <c r="S269" s="6">
        <v>0</v>
      </c>
      <c r="T269" s="6">
        <v>2200</v>
      </c>
      <c r="U269" s="6">
        <v>3201</v>
      </c>
    </row>
    <row r="270" spans="1:21">
      <c r="A270" s="16">
        <v>0</v>
      </c>
      <c r="B270" s="16">
        <v>1005</v>
      </c>
      <c r="C270" s="16">
        <v>100500</v>
      </c>
      <c r="D270" s="17">
        <v>10</v>
      </c>
      <c r="E270" s="17">
        <v>305</v>
      </c>
      <c r="F270" s="17">
        <v>106</v>
      </c>
      <c r="G270" s="17">
        <v>2</v>
      </c>
      <c r="H270" s="17">
        <v>244</v>
      </c>
      <c r="I270" s="17">
        <v>0</v>
      </c>
      <c r="J270" s="16" t="s">
        <v>273</v>
      </c>
      <c r="K270" s="16" t="s">
        <v>295</v>
      </c>
      <c r="L270" s="18" t="s">
        <v>556</v>
      </c>
      <c r="M270" s="18" t="s">
        <v>555</v>
      </c>
      <c r="O270" s="11">
        <v>2262000</v>
      </c>
      <c r="P270" s="9" t="s">
        <v>283</v>
      </c>
      <c r="Q270" s="6">
        <v>1</v>
      </c>
      <c r="R270" s="6">
        <v>102</v>
      </c>
      <c r="S270" s="6">
        <v>1001</v>
      </c>
      <c r="T270" s="6">
        <v>2501</v>
      </c>
      <c r="U270" s="6">
        <v>3605</v>
      </c>
    </row>
    <row r="271" spans="1:21">
      <c r="A271" s="16">
        <v>0</v>
      </c>
      <c r="B271" s="16">
        <v>1005</v>
      </c>
      <c r="C271" s="16">
        <v>100500</v>
      </c>
      <c r="D271" s="17">
        <v>10</v>
      </c>
      <c r="E271" s="17">
        <v>305</v>
      </c>
      <c r="F271" s="17">
        <v>106</v>
      </c>
      <c r="G271" s="17">
        <v>2</v>
      </c>
      <c r="H271" s="17">
        <v>250</v>
      </c>
      <c r="I271" s="17">
        <v>0</v>
      </c>
      <c r="J271" s="16" t="s">
        <v>276</v>
      </c>
      <c r="K271" s="16" t="s">
        <v>295</v>
      </c>
      <c r="L271" s="18" t="s">
        <v>301</v>
      </c>
      <c r="M271" s="18" t="s">
        <v>555</v>
      </c>
      <c r="O271" s="11">
        <v>2263000</v>
      </c>
      <c r="P271" s="9" t="s">
        <v>284</v>
      </c>
      <c r="Q271" s="6">
        <v>10000</v>
      </c>
      <c r="R271" s="6">
        <v>20000</v>
      </c>
      <c r="S271" s="6">
        <v>20000</v>
      </c>
      <c r="T271" s="6">
        <v>30000</v>
      </c>
      <c r="U271" s="6">
        <v>80000</v>
      </c>
    </row>
    <row r="272" spans="1:21">
      <c r="A272" s="16">
        <v>0</v>
      </c>
      <c r="B272" s="16">
        <v>1005</v>
      </c>
      <c r="C272" s="16">
        <v>100500</v>
      </c>
      <c r="D272" s="17">
        <v>10</v>
      </c>
      <c r="E272" s="17">
        <v>305</v>
      </c>
      <c r="F272" s="17">
        <v>106</v>
      </c>
      <c r="G272" s="17">
        <v>2</v>
      </c>
      <c r="H272" s="17">
        <v>251</v>
      </c>
      <c r="I272" s="17">
        <v>0</v>
      </c>
      <c r="J272" s="16" t="s">
        <v>277</v>
      </c>
      <c r="K272" s="16" t="s">
        <v>295</v>
      </c>
      <c r="L272" s="18" t="s">
        <v>549</v>
      </c>
      <c r="M272" s="18" t="s">
        <v>555</v>
      </c>
      <c r="O272" s="11">
        <v>2264000</v>
      </c>
      <c r="P272" s="9" t="s">
        <v>285</v>
      </c>
      <c r="Q272" s="6">
        <v>30000</v>
      </c>
      <c r="R272" s="6">
        <v>30000</v>
      </c>
      <c r="S272" s="6">
        <v>30000</v>
      </c>
      <c r="T272" s="6">
        <v>70000</v>
      </c>
      <c r="U272" s="6">
        <v>160000</v>
      </c>
    </row>
    <row r="273" spans="1:21">
      <c r="A273" s="16">
        <v>0</v>
      </c>
      <c r="B273" s="16">
        <v>1005</v>
      </c>
      <c r="C273" s="16">
        <v>100500</v>
      </c>
      <c r="D273" s="17">
        <v>10</v>
      </c>
      <c r="E273" s="17">
        <v>331</v>
      </c>
      <c r="F273" s="17">
        <v>106</v>
      </c>
      <c r="G273" s="17">
        <v>2</v>
      </c>
      <c r="H273" s="17">
        <v>148</v>
      </c>
      <c r="I273" s="17">
        <v>0</v>
      </c>
      <c r="J273" s="16" t="s">
        <v>217</v>
      </c>
      <c r="K273" s="16" t="s">
        <v>295</v>
      </c>
      <c r="L273" s="18" t="s">
        <v>551</v>
      </c>
      <c r="M273" s="18" t="s">
        <v>525</v>
      </c>
      <c r="O273" s="11">
        <v>2265000</v>
      </c>
      <c r="P273" s="9" t="s">
        <v>286</v>
      </c>
      <c r="Q273" s="6">
        <v>0</v>
      </c>
      <c r="R273" s="6">
        <v>10000</v>
      </c>
      <c r="S273" s="6">
        <v>10000</v>
      </c>
      <c r="T273" s="6">
        <v>10000</v>
      </c>
      <c r="U273" s="6">
        <v>30000</v>
      </c>
    </row>
    <row r="274" spans="1:21">
      <c r="A274" s="16">
        <v>0</v>
      </c>
      <c r="B274" s="16">
        <v>1005</v>
      </c>
      <c r="C274" s="16">
        <v>100500</v>
      </c>
      <c r="D274" s="17">
        <v>10</v>
      </c>
      <c r="E274" s="17">
        <v>331</v>
      </c>
      <c r="F274" s="17">
        <v>106</v>
      </c>
      <c r="G274" s="17">
        <v>2</v>
      </c>
      <c r="H274" s="17">
        <v>151</v>
      </c>
      <c r="I274" s="17">
        <v>0</v>
      </c>
      <c r="J274" s="16" t="s">
        <v>220</v>
      </c>
      <c r="K274" s="16" t="s">
        <v>295</v>
      </c>
      <c r="L274" s="18" t="s">
        <v>535</v>
      </c>
      <c r="M274" s="18" t="s">
        <v>525</v>
      </c>
      <c r="O274" s="11">
        <v>2266000</v>
      </c>
      <c r="P274" s="9" t="s">
        <v>287</v>
      </c>
      <c r="Q274" s="6">
        <v>17413.78</v>
      </c>
      <c r="R274" s="6">
        <v>19003</v>
      </c>
      <c r="S274" s="6">
        <v>20347.669999999998</v>
      </c>
      <c r="T274" s="6">
        <v>23004</v>
      </c>
      <c r="U274" s="6">
        <v>79768.45</v>
      </c>
    </row>
    <row r="275" spans="1:21">
      <c r="A275" s="16">
        <v>0</v>
      </c>
      <c r="B275" s="16">
        <v>1101</v>
      </c>
      <c r="C275" s="16">
        <v>110100</v>
      </c>
      <c r="D275" s="17">
        <v>4</v>
      </c>
      <c r="E275" s="17">
        <v>122</v>
      </c>
      <c r="F275" s="17">
        <v>2</v>
      </c>
      <c r="G275" s="17">
        <v>2</v>
      </c>
      <c r="H275" s="17">
        <v>30</v>
      </c>
      <c r="I275" s="17">
        <v>0</v>
      </c>
      <c r="J275" s="16" t="s">
        <v>112</v>
      </c>
      <c r="K275" s="16" t="s">
        <v>295</v>
      </c>
      <c r="L275" s="18" t="s">
        <v>557</v>
      </c>
      <c r="M275" s="18" t="s">
        <v>297</v>
      </c>
      <c r="P275" s="10" t="s">
        <v>3</v>
      </c>
      <c r="Q275" s="5">
        <v>163276997.43000001</v>
      </c>
      <c r="R275" s="5">
        <v>177899092.28</v>
      </c>
      <c r="S275" s="5">
        <v>193329254.71000001</v>
      </c>
      <c r="T275" s="5">
        <v>206242108.91</v>
      </c>
      <c r="U275" s="5">
        <v>740747453.33000004</v>
      </c>
    </row>
    <row r="276" spans="1:21">
      <c r="A276" s="16">
        <v>0</v>
      </c>
      <c r="B276" s="16">
        <v>1101</v>
      </c>
      <c r="C276" s="16">
        <v>110100</v>
      </c>
      <c r="D276" s="17">
        <v>4</v>
      </c>
      <c r="E276" s="17">
        <v>271</v>
      </c>
      <c r="F276" s="17">
        <v>2</v>
      </c>
      <c r="G276" s="17">
        <v>2</v>
      </c>
      <c r="H276" s="17">
        <v>30</v>
      </c>
      <c r="I276" s="17">
        <v>0</v>
      </c>
      <c r="J276" s="16" t="s">
        <v>112</v>
      </c>
      <c r="K276" s="16" t="s">
        <v>295</v>
      </c>
      <c r="L276" s="18" t="s">
        <v>557</v>
      </c>
      <c r="M276" s="18" t="s">
        <v>304</v>
      </c>
    </row>
    <row r="277" spans="1:21">
      <c r="A277" s="16">
        <v>0</v>
      </c>
      <c r="B277" s="16">
        <v>1101</v>
      </c>
      <c r="C277" s="16">
        <v>110100</v>
      </c>
      <c r="D277" s="17">
        <v>4</v>
      </c>
      <c r="E277" s="17">
        <v>331</v>
      </c>
      <c r="F277" s="17">
        <v>2</v>
      </c>
      <c r="G277" s="17">
        <v>2</v>
      </c>
      <c r="H277" s="17">
        <v>30</v>
      </c>
      <c r="I277" s="17">
        <v>0</v>
      </c>
      <c r="J277" s="16" t="s">
        <v>112</v>
      </c>
      <c r="K277" s="16" t="s">
        <v>295</v>
      </c>
      <c r="L277" s="18" t="s">
        <v>557</v>
      </c>
      <c r="M277" s="18" t="s">
        <v>305</v>
      </c>
    </row>
    <row r="278" spans="1:21">
      <c r="A278" s="16">
        <v>0</v>
      </c>
      <c r="B278" s="16">
        <v>1101</v>
      </c>
      <c r="C278" s="16">
        <v>110100</v>
      </c>
      <c r="D278" s="17">
        <v>8</v>
      </c>
      <c r="E278" s="17">
        <v>122</v>
      </c>
      <c r="F278" s="17">
        <v>2</v>
      </c>
      <c r="G278" s="17">
        <v>2</v>
      </c>
      <c r="H278" s="17">
        <v>152</v>
      </c>
      <c r="I278" s="17">
        <v>0</v>
      </c>
      <c r="J278" s="16" t="s">
        <v>176</v>
      </c>
      <c r="K278" s="16" t="s">
        <v>295</v>
      </c>
      <c r="L278" s="18" t="s">
        <v>558</v>
      </c>
      <c r="M278" s="18" t="s">
        <v>559</v>
      </c>
    </row>
    <row r="279" spans="1:21">
      <c r="A279" s="16">
        <v>0</v>
      </c>
      <c r="B279" s="16">
        <v>1101</v>
      </c>
      <c r="C279" s="16">
        <v>110100</v>
      </c>
      <c r="D279" s="17">
        <v>8</v>
      </c>
      <c r="E279" s="17">
        <v>122</v>
      </c>
      <c r="F279" s="17">
        <v>2</v>
      </c>
      <c r="G279" s="17">
        <v>2</v>
      </c>
      <c r="H279" s="17">
        <v>153</v>
      </c>
      <c r="I279" s="17">
        <v>0</v>
      </c>
      <c r="J279" s="16" t="s">
        <v>221</v>
      </c>
      <c r="K279" s="16" t="s">
        <v>295</v>
      </c>
      <c r="L279" s="18" t="s">
        <v>560</v>
      </c>
      <c r="M279" s="18" t="s">
        <v>559</v>
      </c>
    </row>
    <row r="280" spans="1:21">
      <c r="A280" s="16">
        <v>0</v>
      </c>
      <c r="B280" s="16">
        <v>1101</v>
      </c>
      <c r="C280" s="16">
        <v>110100</v>
      </c>
      <c r="D280" s="17">
        <v>8</v>
      </c>
      <c r="E280" s="17">
        <v>242</v>
      </c>
      <c r="F280" s="17">
        <v>2</v>
      </c>
      <c r="G280" s="17">
        <v>2</v>
      </c>
      <c r="H280" s="17">
        <v>164</v>
      </c>
      <c r="I280" s="17">
        <v>0</v>
      </c>
      <c r="J280" s="16" t="s">
        <v>232</v>
      </c>
      <c r="K280" s="16" t="s">
        <v>295</v>
      </c>
      <c r="L280" s="18" t="s">
        <v>561</v>
      </c>
      <c r="M280" s="18" t="s">
        <v>562</v>
      </c>
    </row>
    <row r="281" spans="1:21">
      <c r="A281" s="16">
        <v>0</v>
      </c>
      <c r="B281" s="16">
        <v>1101</v>
      </c>
      <c r="C281" s="16">
        <v>110100</v>
      </c>
      <c r="D281" s="17">
        <v>8</v>
      </c>
      <c r="E281" s="17">
        <v>242</v>
      </c>
      <c r="F281" s="17">
        <v>2</v>
      </c>
      <c r="G281" s="17">
        <v>2</v>
      </c>
      <c r="H281" s="17">
        <v>165</v>
      </c>
      <c r="I281" s="17">
        <v>0</v>
      </c>
      <c r="J281" s="16" t="s">
        <v>233</v>
      </c>
      <c r="K281" s="16" t="s">
        <v>295</v>
      </c>
      <c r="L281" s="18" t="s">
        <v>563</v>
      </c>
      <c r="M281" s="18" t="s">
        <v>562</v>
      </c>
    </row>
    <row r="282" spans="1:21">
      <c r="A282" s="16">
        <v>0</v>
      </c>
      <c r="B282" s="16">
        <v>1101</v>
      </c>
      <c r="C282" s="16">
        <v>110100</v>
      </c>
      <c r="D282" s="17">
        <v>8</v>
      </c>
      <c r="E282" s="17">
        <v>241</v>
      </c>
      <c r="F282" s="17">
        <v>108</v>
      </c>
      <c r="G282" s="17">
        <v>2</v>
      </c>
      <c r="H282" s="17">
        <v>154</v>
      </c>
      <c r="I282" s="17">
        <v>0</v>
      </c>
      <c r="J282" s="16" t="s">
        <v>222</v>
      </c>
      <c r="K282" s="16" t="s">
        <v>295</v>
      </c>
      <c r="L282" s="18" t="s">
        <v>564</v>
      </c>
      <c r="M282" s="18" t="s">
        <v>565</v>
      </c>
    </row>
    <row r="283" spans="1:21">
      <c r="A283" s="16">
        <v>0</v>
      </c>
      <c r="B283" s="16">
        <v>1101</v>
      </c>
      <c r="C283" s="16">
        <v>110100</v>
      </c>
      <c r="D283" s="17">
        <v>8</v>
      </c>
      <c r="E283" s="17">
        <v>243</v>
      </c>
      <c r="F283" s="17">
        <v>108</v>
      </c>
      <c r="G283" s="17">
        <v>2</v>
      </c>
      <c r="H283" s="17">
        <v>155</v>
      </c>
      <c r="I283" s="17">
        <v>0</v>
      </c>
      <c r="J283" s="16" t="s">
        <v>223</v>
      </c>
      <c r="K283" s="16" t="s">
        <v>295</v>
      </c>
      <c r="L283" s="18" t="s">
        <v>566</v>
      </c>
      <c r="M283" s="18" t="s">
        <v>567</v>
      </c>
    </row>
    <row r="284" spans="1:21">
      <c r="A284" s="16">
        <v>0</v>
      </c>
      <c r="B284" s="16">
        <v>1101</v>
      </c>
      <c r="C284" s="16">
        <v>110100</v>
      </c>
      <c r="D284" s="17">
        <v>8</v>
      </c>
      <c r="E284" s="17">
        <v>244</v>
      </c>
      <c r="F284" s="17">
        <v>108</v>
      </c>
      <c r="G284" s="17">
        <v>2</v>
      </c>
      <c r="H284" s="17">
        <v>156</v>
      </c>
      <c r="I284" s="17">
        <v>0</v>
      </c>
      <c r="J284" s="16" t="s">
        <v>224</v>
      </c>
      <c r="K284" s="16" t="s">
        <v>295</v>
      </c>
      <c r="L284" s="18" t="s">
        <v>568</v>
      </c>
      <c r="M284" s="18" t="s">
        <v>569</v>
      </c>
    </row>
    <row r="285" spans="1:21">
      <c r="A285" s="16">
        <v>0</v>
      </c>
      <c r="B285" s="16">
        <v>1101</v>
      </c>
      <c r="C285" s="16">
        <v>110100</v>
      </c>
      <c r="D285" s="17">
        <v>8</v>
      </c>
      <c r="E285" s="17">
        <v>244</v>
      </c>
      <c r="F285" s="17">
        <v>110</v>
      </c>
      <c r="G285" s="17">
        <v>1</v>
      </c>
      <c r="H285" s="17">
        <v>30</v>
      </c>
      <c r="I285" s="17">
        <v>0</v>
      </c>
      <c r="J285" s="16" t="s">
        <v>74</v>
      </c>
      <c r="K285" s="16" t="s">
        <v>295</v>
      </c>
      <c r="L285" s="18" t="s">
        <v>570</v>
      </c>
      <c r="M285" s="18" t="s">
        <v>571</v>
      </c>
    </row>
    <row r="286" spans="1:21">
      <c r="A286" s="16">
        <v>0</v>
      </c>
      <c r="B286" s="16">
        <v>1102</v>
      </c>
      <c r="C286" s="16">
        <v>110200</v>
      </c>
      <c r="D286" s="17">
        <v>8</v>
      </c>
      <c r="E286" s="17">
        <v>242</v>
      </c>
      <c r="F286" s="17">
        <v>108</v>
      </c>
      <c r="G286" s="17">
        <v>2</v>
      </c>
      <c r="H286" s="17">
        <v>158</v>
      </c>
      <c r="I286" s="17">
        <v>0</v>
      </c>
      <c r="J286" s="16" t="s">
        <v>226</v>
      </c>
      <c r="K286" s="16" t="s">
        <v>295</v>
      </c>
      <c r="L286" s="18" t="s">
        <v>572</v>
      </c>
      <c r="M286" s="18" t="s">
        <v>573</v>
      </c>
    </row>
    <row r="287" spans="1:21">
      <c r="A287" s="16">
        <v>0</v>
      </c>
      <c r="B287" s="16">
        <v>1102</v>
      </c>
      <c r="C287" s="16">
        <v>110200</v>
      </c>
      <c r="D287" s="17">
        <v>8</v>
      </c>
      <c r="E287" s="17">
        <v>243</v>
      </c>
      <c r="F287" s="17">
        <v>108</v>
      </c>
      <c r="G287" s="17">
        <v>2</v>
      </c>
      <c r="H287" s="17">
        <v>162</v>
      </c>
      <c r="I287" s="17">
        <v>0</v>
      </c>
      <c r="J287" s="16" t="s">
        <v>230</v>
      </c>
      <c r="K287" s="16" t="s">
        <v>295</v>
      </c>
      <c r="L287" s="18" t="s">
        <v>574</v>
      </c>
      <c r="M287" s="18" t="s">
        <v>567</v>
      </c>
    </row>
    <row r="288" spans="1:21">
      <c r="A288" s="16">
        <v>0</v>
      </c>
      <c r="B288" s="16">
        <v>1102</v>
      </c>
      <c r="C288" s="16">
        <v>110200</v>
      </c>
      <c r="D288" s="17">
        <v>8</v>
      </c>
      <c r="E288" s="17">
        <v>243</v>
      </c>
      <c r="F288" s="17">
        <v>108</v>
      </c>
      <c r="G288" s="17">
        <v>2</v>
      </c>
      <c r="H288" s="17">
        <v>163</v>
      </c>
      <c r="I288" s="17">
        <v>0</v>
      </c>
      <c r="J288" s="16" t="s">
        <v>231</v>
      </c>
      <c r="K288" s="16" t="s">
        <v>295</v>
      </c>
      <c r="L288" s="18" t="s">
        <v>575</v>
      </c>
      <c r="M288" s="18" t="s">
        <v>567</v>
      </c>
    </row>
    <row r="289" spans="1:13">
      <c r="A289" s="16">
        <v>0</v>
      </c>
      <c r="B289" s="16">
        <v>1102</v>
      </c>
      <c r="C289" s="16">
        <v>110200</v>
      </c>
      <c r="D289" s="17">
        <v>8</v>
      </c>
      <c r="E289" s="17">
        <v>242</v>
      </c>
      <c r="F289" s="17">
        <v>110</v>
      </c>
      <c r="G289" s="17">
        <v>0</v>
      </c>
      <c r="H289" s="17">
        <v>17</v>
      </c>
      <c r="I289" s="17">
        <v>0</v>
      </c>
      <c r="J289" s="16" t="s">
        <v>34</v>
      </c>
      <c r="K289" s="16" t="s">
        <v>295</v>
      </c>
      <c r="L289" s="18" t="s">
        <v>576</v>
      </c>
      <c r="M289" s="18" t="s">
        <v>577</v>
      </c>
    </row>
    <row r="290" spans="1:13">
      <c r="A290" s="16">
        <v>0</v>
      </c>
      <c r="B290" s="16">
        <v>1102</v>
      </c>
      <c r="C290" s="16">
        <v>110200</v>
      </c>
      <c r="D290" s="17">
        <v>8</v>
      </c>
      <c r="E290" s="17">
        <v>243</v>
      </c>
      <c r="F290" s="17">
        <v>110</v>
      </c>
      <c r="G290" s="17">
        <v>1</v>
      </c>
      <c r="H290" s="17">
        <v>31</v>
      </c>
      <c r="I290" s="17">
        <v>0</v>
      </c>
      <c r="J290" s="16" t="s">
        <v>75</v>
      </c>
      <c r="K290" s="16" t="s">
        <v>295</v>
      </c>
      <c r="L290" s="18" t="s">
        <v>578</v>
      </c>
      <c r="M290" s="18" t="s">
        <v>579</v>
      </c>
    </row>
    <row r="291" spans="1:13">
      <c r="A291" s="16">
        <v>0</v>
      </c>
      <c r="B291" s="16">
        <v>1102</v>
      </c>
      <c r="C291" s="16">
        <v>110200</v>
      </c>
      <c r="D291" s="17">
        <v>8</v>
      </c>
      <c r="E291" s="17">
        <v>243</v>
      </c>
      <c r="F291" s="17">
        <v>110</v>
      </c>
      <c r="G291" s="17">
        <v>1</v>
      </c>
      <c r="H291" s="17">
        <v>32</v>
      </c>
      <c r="I291" s="17">
        <v>0</v>
      </c>
      <c r="J291" s="16" t="s">
        <v>76</v>
      </c>
      <c r="K291" s="16" t="s">
        <v>295</v>
      </c>
      <c r="L291" s="18" t="s">
        <v>580</v>
      </c>
      <c r="M291" s="18" t="s">
        <v>579</v>
      </c>
    </row>
    <row r="292" spans="1:13">
      <c r="A292" s="16">
        <v>0</v>
      </c>
      <c r="B292" s="16">
        <v>1102</v>
      </c>
      <c r="C292" s="16">
        <v>110200</v>
      </c>
      <c r="D292" s="17">
        <v>8</v>
      </c>
      <c r="E292" s="17">
        <v>243</v>
      </c>
      <c r="F292" s="17">
        <v>110</v>
      </c>
      <c r="G292" s="17">
        <v>2</v>
      </c>
      <c r="H292" s="17">
        <v>159</v>
      </c>
      <c r="I292" s="17">
        <v>0</v>
      </c>
      <c r="J292" s="16" t="s">
        <v>227</v>
      </c>
      <c r="K292" s="16" t="s">
        <v>295</v>
      </c>
      <c r="L292" s="18" t="s">
        <v>581</v>
      </c>
      <c r="M292" s="18" t="s">
        <v>579</v>
      </c>
    </row>
    <row r="293" spans="1:13">
      <c r="A293" s="16">
        <v>0</v>
      </c>
      <c r="B293" s="16">
        <v>1102</v>
      </c>
      <c r="C293" s="16">
        <v>110200</v>
      </c>
      <c r="D293" s="17">
        <v>8</v>
      </c>
      <c r="E293" s="17">
        <v>243</v>
      </c>
      <c r="F293" s="17">
        <v>110</v>
      </c>
      <c r="G293" s="17">
        <v>2</v>
      </c>
      <c r="H293" s="17">
        <v>160</v>
      </c>
      <c r="I293" s="17">
        <v>0</v>
      </c>
      <c r="J293" s="16" t="s">
        <v>228</v>
      </c>
      <c r="K293" s="16" t="s">
        <v>295</v>
      </c>
      <c r="L293" s="18" t="s">
        <v>582</v>
      </c>
      <c r="M293" s="18" t="s">
        <v>579</v>
      </c>
    </row>
    <row r="294" spans="1:13">
      <c r="A294" s="16">
        <v>0</v>
      </c>
      <c r="B294" s="16">
        <v>1102</v>
      </c>
      <c r="C294" s="16">
        <v>110200</v>
      </c>
      <c r="D294" s="17">
        <v>8</v>
      </c>
      <c r="E294" s="17">
        <v>243</v>
      </c>
      <c r="F294" s="17">
        <v>110</v>
      </c>
      <c r="G294" s="17">
        <v>2</v>
      </c>
      <c r="H294" s="17">
        <v>161</v>
      </c>
      <c r="I294" s="17">
        <v>0</v>
      </c>
      <c r="J294" s="16" t="s">
        <v>229</v>
      </c>
      <c r="K294" s="16" t="s">
        <v>295</v>
      </c>
      <c r="L294" s="18" t="s">
        <v>583</v>
      </c>
      <c r="M294" s="18" t="s">
        <v>579</v>
      </c>
    </row>
    <row r="295" spans="1:13">
      <c r="A295" s="16">
        <v>0</v>
      </c>
      <c r="B295" s="16">
        <v>1102</v>
      </c>
      <c r="C295" s="16">
        <v>110200</v>
      </c>
      <c r="D295" s="17">
        <v>8</v>
      </c>
      <c r="E295" s="17">
        <v>244</v>
      </c>
      <c r="F295" s="17">
        <v>110</v>
      </c>
      <c r="G295" s="17">
        <v>2</v>
      </c>
      <c r="H295" s="17">
        <v>159</v>
      </c>
      <c r="I295" s="17">
        <v>0</v>
      </c>
      <c r="J295" s="16" t="s">
        <v>227</v>
      </c>
      <c r="K295" s="16" t="s">
        <v>295</v>
      </c>
      <c r="L295" s="18" t="s">
        <v>581</v>
      </c>
      <c r="M295" s="18" t="s">
        <v>571</v>
      </c>
    </row>
    <row r="296" spans="1:13">
      <c r="A296" s="16">
        <v>0</v>
      </c>
      <c r="B296" s="16">
        <v>1103</v>
      </c>
      <c r="C296" s="16">
        <v>110300</v>
      </c>
      <c r="D296" s="17">
        <v>8</v>
      </c>
      <c r="E296" s="17">
        <v>241</v>
      </c>
      <c r="F296" s="17">
        <v>108</v>
      </c>
      <c r="G296" s="17">
        <v>0</v>
      </c>
      <c r="H296" s="17">
        <v>19</v>
      </c>
      <c r="I296" s="17">
        <v>0</v>
      </c>
      <c r="J296" s="16" t="s">
        <v>38</v>
      </c>
      <c r="K296" s="16" t="s">
        <v>295</v>
      </c>
      <c r="L296" s="18" t="s">
        <v>584</v>
      </c>
      <c r="M296" s="18" t="s">
        <v>565</v>
      </c>
    </row>
    <row r="297" spans="1:13">
      <c r="A297" s="16">
        <v>0</v>
      </c>
      <c r="B297" s="16">
        <v>1103</v>
      </c>
      <c r="C297" s="16">
        <v>110300</v>
      </c>
      <c r="D297" s="17">
        <v>8</v>
      </c>
      <c r="E297" s="17">
        <v>241</v>
      </c>
      <c r="F297" s="17">
        <v>108</v>
      </c>
      <c r="G297" s="17">
        <v>1</v>
      </c>
      <c r="H297" s="17">
        <v>33</v>
      </c>
      <c r="I297" s="17">
        <v>0</v>
      </c>
      <c r="J297" s="16" t="s">
        <v>77</v>
      </c>
      <c r="K297" s="16" t="s">
        <v>295</v>
      </c>
      <c r="L297" s="18" t="s">
        <v>585</v>
      </c>
      <c r="M297" s="18" t="s">
        <v>565</v>
      </c>
    </row>
    <row r="298" spans="1:13">
      <c r="A298" s="16">
        <v>0</v>
      </c>
      <c r="B298" s="16">
        <v>1103</v>
      </c>
      <c r="C298" s="16">
        <v>110300</v>
      </c>
      <c r="D298" s="17">
        <v>8</v>
      </c>
      <c r="E298" s="17">
        <v>241</v>
      </c>
      <c r="F298" s="17">
        <v>108</v>
      </c>
      <c r="G298" s="17">
        <v>2</v>
      </c>
      <c r="H298" s="17">
        <v>250</v>
      </c>
      <c r="I298" s="17">
        <v>0</v>
      </c>
      <c r="J298" s="16" t="s">
        <v>276</v>
      </c>
      <c r="K298" s="16" t="s">
        <v>295</v>
      </c>
      <c r="L298" s="18" t="s">
        <v>301</v>
      </c>
      <c r="M298" s="18" t="s">
        <v>565</v>
      </c>
    </row>
    <row r="299" spans="1:13">
      <c r="A299" s="16">
        <v>0</v>
      </c>
      <c r="B299" s="16">
        <v>1103</v>
      </c>
      <c r="C299" s="16">
        <v>110300</v>
      </c>
      <c r="D299" s="17">
        <v>8</v>
      </c>
      <c r="E299" s="17">
        <v>242</v>
      </c>
      <c r="F299" s="17">
        <v>108</v>
      </c>
      <c r="G299" s="17">
        <v>2</v>
      </c>
      <c r="H299" s="17">
        <v>250</v>
      </c>
      <c r="I299" s="17">
        <v>0</v>
      </c>
      <c r="J299" s="16" t="s">
        <v>276</v>
      </c>
      <c r="K299" s="16" t="s">
        <v>295</v>
      </c>
      <c r="L299" s="18" t="s">
        <v>301</v>
      </c>
      <c r="M299" s="18" t="s">
        <v>573</v>
      </c>
    </row>
    <row r="300" spans="1:13">
      <c r="A300" s="16">
        <v>0</v>
      </c>
      <c r="B300" s="16">
        <v>1103</v>
      </c>
      <c r="C300" s="16">
        <v>110300</v>
      </c>
      <c r="D300" s="17">
        <v>8</v>
      </c>
      <c r="E300" s="17">
        <v>243</v>
      </c>
      <c r="F300" s="17">
        <v>108</v>
      </c>
      <c r="G300" s="17">
        <v>2</v>
      </c>
      <c r="H300" s="17">
        <v>250</v>
      </c>
      <c r="I300" s="17">
        <v>0</v>
      </c>
      <c r="J300" s="16" t="s">
        <v>276</v>
      </c>
      <c r="K300" s="16" t="s">
        <v>295</v>
      </c>
      <c r="L300" s="18" t="s">
        <v>301</v>
      </c>
      <c r="M300" s="18" t="s">
        <v>567</v>
      </c>
    </row>
    <row r="301" spans="1:13">
      <c r="A301" s="16">
        <v>0</v>
      </c>
      <c r="B301" s="16">
        <v>1103</v>
      </c>
      <c r="C301" s="16">
        <v>110300</v>
      </c>
      <c r="D301" s="17">
        <v>8</v>
      </c>
      <c r="E301" s="17">
        <v>244</v>
      </c>
      <c r="F301" s="17">
        <v>108</v>
      </c>
      <c r="G301" s="17">
        <v>0</v>
      </c>
      <c r="H301" s="17">
        <v>19</v>
      </c>
      <c r="I301" s="17">
        <v>0</v>
      </c>
      <c r="J301" s="16" t="s">
        <v>38</v>
      </c>
      <c r="K301" s="16" t="s">
        <v>295</v>
      </c>
      <c r="L301" s="18" t="s">
        <v>584</v>
      </c>
      <c r="M301" s="18" t="s">
        <v>569</v>
      </c>
    </row>
    <row r="302" spans="1:13">
      <c r="A302" s="16">
        <v>0</v>
      </c>
      <c r="B302" s="16">
        <v>1103</v>
      </c>
      <c r="C302" s="16">
        <v>110300</v>
      </c>
      <c r="D302" s="17">
        <v>8</v>
      </c>
      <c r="E302" s="17">
        <v>244</v>
      </c>
      <c r="F302" s="17">
        <v>108</v>
      </c>
      <c r="G302" s="17">
        <v>0</v>
      </c>
      <c r="H302" s="17">
        <v>20</v>
      </c>
      <c r="I302" s="17">
        <v>0</v>
      </c>
      <c r="J302" s="16" t="s">
        <v>40</v>
      </c>
      <c r="K302" s="16" t="s">
        <v>295</v>
      </c>
      <c r="L302" s="18" t="s">
        <v>586</v>
      </c>
      <c r="M302" s="18" t="s">
        <v>569</v>
      </c>
    </row>
    <row r="303" spans="1:13">
      <c r="A303" s="16">
        <v>0</v>
      </c>
      <c r="B303" s="16">
        <v>1103</v>
      </c>
      <c r="C303" s="16">
        <v>110300</v>
      </c>
      <c r="D303" s="17">
        <v>8</v>
      </c>
      <c r="E303" s="17">
        <v>244</v>
      </c>
      <c r="F303" s="17">
        <v>108</v>
      </c>
      <c r="G303" s="17">
        <v>0</v>
      </c>
      <c r="H303" s="17">
        <v>21</v>
      </c>
      <c r="I303" s="17">
        <v>0</v>
      </c>
      <c r="J303" s="16" t="s">
        <v>42</v>
      </c>
      <c r="K303" s="16" t="s">
        <v>295</v>
      </c>
      <c r="L303" s="18" t="s">
        <v>587</v>
      </c>
      <c r="M303" s="18" t="s">
        <v>569</v>
      </c>
    </row>
    <row r="304" spans="1:13">
      <c r="A304" s="16">
        <v>0</v>
      </c>
      <c r="B304" s="16">
        <v>1103</v>
      </c>
      <c r="C304" s="16">
        <v>110300</v>
      </c>
      <c r="D304" s="17">
        <v>8</v>
      </c>
      <c r="E304" s="17">
        <v>244</v>
      </c>
      <c r="F304" s="17">
        <v>108</v>
      </c>
      <c r="G304" s="17">
        <v>2</v>
      </c>
      <c r="H304" s="17">
        <v>162</v>
      </c>
      <c r="I304" s="17">
        <v>0</v>
      </c>
      <c r="J304" s="16" t="s">
        <v>230</v>
      </c>
      <c r="K304" s="16" t="s">
        <v>295</v>
      </c>
      <c r="L304" s="18" t="s">
        <v>574</v>
      </c>
      <c r="M304" s="18" t="s">
        <v>569</v>
      </c>
    </row>
    <row r="305" spans="1:13">
      <c r="A305" s="16">
        <v>0</v>
      </c>
      <c r="B305" s="16">
        <v>1103</v>
      </c>
      <c r="C305" s="16">
        <v>110300</v>
      </c>
      <c r="D305" s="17">
        <v>8</v>
      </c>
      <c r="E305" s="17">
        <v>244</v>
      </c>
      <c r="F305" s="17">
        <v>108</v>
      </c>
      <c r="G305" s="17">
        <v>2</v>
      </c>
      <c r="H305" s="17">
        <v>169</v>
      </c>
      <c r="I305" s="17">
        <v>0</v>
      </c>
      <c r="J305" s="16" t="s">
        <v>237</v>
      </c>
      <c r="K305" s="16" t="s">
        <v>295</v>
      </c>
      <c r="L305" s="18" t="s">
        <v>588</v>
      </c>
      <c r="M305" s="18" t="s">
        <v>569</v>
      </c>
    </row>
    <row r="306" spans="1:13">
      <c r="A306" s="16">
        <v>0</v>
      </c>
      <c r="B306" s="16">
        <v>1103</v>
      </c>
      <c r="C306" s="16">
        <v>110300</v>
      </c>
      <c r="D306" s="17">
        <v>8</v>
      </c>
      <c r="E306" s="17">
        <v>244</v>
      </c>
      <c r="F306" s="17">
        <v>108</v>
      </c>
      <c r="G306" s="17">
        <v>2</v>
      </c>
      <c r="H306" s="17">
        <v>170</v>
      </c>
      <c r="I306" s="17">
        <v>0</v>
      </c>
      <c r="J306" s="16" t="s">
        <v>238</v>
      </c>
      <c r="K306" s="16" t="s">
        <v>295</v>
      </c>
      <c r="L306" s="18" t="s">
        <v>589</v>
      </c>
      <c r="M306" s="18" t="s">
        <v>569</v>
      </c>
    </row>
    <row r="307" spans="1:13">
      <c r="A307" s="16">
        <v>0</v>
      </c>
      <c r="B307" s="16">
        <v>1103</v>
      </c>
      <c r="C307" s="16">
        <v>110300</v>
      </c>
      <c r="D307" s="17">
        <v>8</v>
      </c>
      <c r="E307" s="17">
        <v>244</v>
      </c>
      <c r="F307" s="17">
        <v>108</v>
      </c>
      <c r="G307" s="17">
        <v>2</v>
      </c>
      <c r="H307" s="17">
        <v>171</v>
      </c>
      <c r="I307" s="17">
        <v>0</v>
      </c>
      <c r="J307" s="16" t="s">
        <v>239</v>
      </c>
      <c r="K307" s="16" t="s">
        <v>295</v>
      </c>
      <c r="L307" s="18" t="s">
        <v>590</v>
      </c>
      <c r="M307" s="18" t="s">
        <v>569</v>
      </c>
    </row>
    <row r="308" spans="1:13">
      <c r="A308" s="16">
        <v>0</v>
      </c>
      <c r="B308" s="16">
        <v>1103</v>
      </c>
      <c r="C308" s="16">
        <v>110300</v>
      </c>
      <c r="D308" s="17">
        <v>8</v>
      </c>
      <c r="E308" s="17">
        <v>244</v>
      </c>
      <c r="F308" s="17">
        <v>108</v>
      </c>
      <c r="G308" s="17">
        <v>2</v>
      </c>
      <c r="H308" s="17">
        <v>250</v>
      </c>
      <c r="I308" s="17">
        <v>0</v>
      </c>
      <c r="J308" s="16" t="s">
        <v>276</v>
      </c>
      <c r="K308" s="16" t="s">
        <v>295</v>
      </c>
      <c r="L308" s="18" t="s">
        <v>301</v>
      </c>
      <c r="M308" s="18" t="s">
        <v>569</v>
      </c>
    </row>
    <row r="309" spans="1:13">
      <c r="A309" s="16">
        <v>0</v>
      </c>
      <c r="B309" s="16">
        <v>1103</v>
      </c>
      <c r="C309" s="16">
        <v>110300</v>
      </c>
      <c r="D309" s="17">
        <v>8</v>
      </c>
      <c r="E309" s="17">
        <v>244</v>
      </c>
      <c r="F309" s="17">
        <v>109</v>
      </c>
      <c r="G309" s="17">
        <v>1</v>
      </c>
      <c r="H309" s="17">
        <v>35</v>
      </c>
      <c r="I309" s="17">
        <v>0</v>
      </c>
      <c r="J309" s="16" t="s">
        <v>79</v>
      </c>
      <c r="K309" s="16" t="s">
        <v>295</v>
      </c>
      <c r="L309" s="18" t="s">
        <v>591</v>
      </c>
      <c r="M309" s="18" t="s">
        <v>592</v>
      </c>
    </row>
    <row r="310" spans="1:13">
      <c r="A310" s="16">
        <v>0</v>
      </c>
      <c r="B310" s="16">
        <v>1103</v>
      </c>
      <c r="C310" s="16">
        <v>110300</v>
      </c>
      <c r="D310" s="17">
        <v>8</v>
      </c>
      <c r="E310" s="17">
        <v>244</v>
      </c>
      <c r="F310" s="17">
        <v>109</v>
      </c>
      <c r="G310" s="17">
        <v>2</v>
      </c>
      <c r="H310" s="17">
        <v>157</v>
      </c>
      <c r="I310" s="17">
        <v>0</v>
      </c>
      <c r="J310" s="16" t="s">
        <v>225</v>
      </c>
      <c r="K310" s="16" t="s">
        <v>295</v>
      </c>
      <c r="L310" s="18" t="s">
        <v>593</v>
      </c>
      <c r="M310" s="18" t="s">
        <v>592</v>
      </c>
    </row>
    <row r="311" spans="1:13">
      <c r="A311" s="16">
        <v>0</v>
      </c>
      <c r="B311" s="16">
        <v>1103</v>
      </c>
      <c r="C311" s="16">
        <v>110300</v>
      </c>
      <c r="D311" s="17">
        <v>8</v>
      </c>
      <c r="E311" s="17">
        <v>241</v>
      </c>
      <c r="F311" s="17">
        <v>110</v>
      </c>
      <c r="G311" s="17">
        <v>0</v>
      </c>
      <c r="H311" s="17">
        <v>18</v>
      </c>
      <c r="I311" s="17">
        <v>0</v>
      </c>
      <c r="J311" s="16" t="s">
        <v>36</v>
      </c>
      <c r="K311" s="16" t="s">
        <v>295</v>
      </c>
      <c r="L311" s="18" t="s">
        <v>594</v>
      </c>
      <c r="M311" s="18" t="s">
        <v>595</v>
      </c>
    </row>
    <row r="312" spans="1:13">
      <c r="A312" s="16">
        <v>0</v>
      </c>
      <c r="B312" s="16">
        <v>1104</v>
      </c>
      <c r="C312" s="16">
        <v>110400</v>
      </c>
      <c r="D312" s="17">
        <v>16</v>
      </c>
      <c r="E312" s="17">
        <v>244</v>
      </c>
      <c r="F312" s="17">
        <v>111</v>
      </c>
      <c r="G312" s="17">
        <v>2</v>
      </c>
      <c r="H312" s="17">
        <v>168</v>
      </c>
      <c r="I312" s="17">
        <v>0</v>
      </c>
      <c r="J312" s="16" t="s">
        <v>236</v>
      </c>
      <c r="K312" s="16" t="s">
        <v>295</v>
      </c>
      <c r="L312" s="18" t="s">
        <v>596</v>
      </c>
      <c r="M312" s="18" t="s">
        <v>597</v>
      </c>
    </row>
    <row r="313" spans="1:13">
      <c r="A313" s="16">
        <v>0</v>
      </c>
      <c r="B313" s="16">
        <v>1104</v>
      </c>
      <c r="C313" s="16">
        <v>110400</v>
      </c>
      <c r="D313" s="17">
        <v>16</v>
      </c>
      <c r="E313" s="17">
        <v>481</v>
      </c>
      <c r="F313" s="17">
        <v>111</v>
      </c>
      <c r="G313" s="17">
        <v>1</v>
      </c>
      <c r="H313" s="17">
        <v>34</v>
      </c>
      <c r="I313" s="17">
        <v>0</v>
      </c>
      <c r="J313" s="16" t="s">
        <v>78</v>
      </c>
      <c r="K313" s="16" t="s">
        <v>295</v>
      </c>
      <c r="L313" s="18" t="s">
        <v>598</v>
      </c>
      <c r="M313" s="18" t="s">
        <v>599</v>
      </c>
    </row>
    <row r="314" spans="1:13">
      <c r="A314" s="16">
        <v>0</v>
      </c>
      <c r="B314" s="16">
        <v>1104</v>
      </c>
      <c r="C314" s="16">
        <v>110400</v>
      </c>
      <c r="D314" s="17">
        <v>16</v>
      </c>
      <c r="E314" s="17">
        <v>481</v>
      </c>
      <c r="F314" s="17">
        <v>111</v>
      </c>
      <c r="G314" s="17">
        <v>2</v>
      </c>
      <c r="H314" s="17">
        <v>166</v>
      </c>
      <c r="I314" s="17">
        <v>0</v>
      </c>
      <c r="J314" s="16" t="s">
        <v>234</v>
      </c>
      <c r="K314" s="16" t="s">
        <v>295</v>
      </c>
      <c r="L314" s="18" t="s">
        <v>600</v>
      </c>
      <c r="M314" s="18" t="s">
        <v>599</v>
      </c>
    </row>
    <row r="315" spans="1:13">
      <c r="A315" s="16">
        <v>0</v>
      </c>
      <c r="B315" s="16">
        <v>1104</v>
      </c>
      <c r="C315" s="16">
        <v>110400</v>
      </c>
      <c r="D315" s="17">
        <v>16</v>
      </c>
      <c r="E315" s="17">
        <v>481</v>
      </c>
      <c r="F315" s="17">
        <v>111</v>
      </c>
      <c r="G315" s="17">
        <v>2</v>
      </c>
      <c r="H315" s="17">
        <v>167</v>
      </c>
      <c r="I315" s="17">
        <v>0</v>
      </c>
      <c r="J315" s="16" t="s">
        <v>235</v>
      </c>
      <c r="K315" s="16" t="s">
        <v>295</v>
      </c>
      <c r="L315" s="18" t="s">
        <v>601</v>
      </c>
      <c r="M315" s="18" t="s">
        <v>599</v>
      </c>
    </row>
    <row r="316" spans="1:13">
      <c r="A316" s="16">
        <v>0</v>
      </c>
      <c r="B316" s="16">
        <v>1104</v>
      </c>
      <c r="C316" s="16">
        <v>110400</v>
      </c>
      <c r="D316" s="17">
        <v>16</v>
      </c>
      <c r="E316" s="17">
        <v>482</v>
      </c>
      <c r="F316" s="17">
        <v>111</v>
      </c>
      <c r="G316" s="17">
        <v>1</v>
      </c>
      <c r="H316" s="17">
        <v>34</v>
      </c>
      <c r="I316" s="17">
        <v>0</v>
      </c>
      <c r="J316" s="16" t="s">
        <v>78</v>
      </c>
      <c r="K316" s="16" t="s">
        <v>295</v>
      </c>
      <c r="L316" s="18" t="s">
        <v>598</v>
      </c>
      <c r="M316" s="18" t="s">
        <v>602</v>
      </c>
    </row>
    <row r="317" spans="1:13">
      <c r="A317" s="16">
        <v>0</v>
      </c>
      <c r="B317" s="16">
        <v>1104</v>
      </c>
      <c r="C317" s="16">
        <v>110400</v>
      </c>
      <c r="D317" s="17">
        <v>16</v>
      </c>
      <c r="E317" s="17">
        <v>482</v>
      </c>
      <c r="F317" s="17">
        <v>111</v>
      </c>
      <c r="G317" s="17">
        <v>2</v>
      </c>
      <c r="H317" s="17">
        <v>166</v>
      </c>
      <c r="I317" s="17">
        <v>0</v>
      </c>
      <c r="J317" s="16" t="s">
        <v>234</v>
      </c>
      <c r="K317" s="16" t="s">
        <v>295</v>
      </c>
      <c r="L317" s="18" t="s">
        <v>600</v>
      </c>
      <c r="M317" s="18" t="s">
        <v>602</v>
      </c>
    </row>
    <row r="318" spans="1:13">
      <c r="A318" s="16">
        <v>0</v>
      </c>
      <c r="B318" s="16">
        <v>1104</v>
      </c>
      <c r="C318" s="16">
        <v>110400</v>
      </c>
      <c r="D318" s="17">
        <v>16</v>
      </c>
      <c r="E318" s="17">
        <v>482</v>
      </c>
      <c r="F318" s="17">
        <v>111</v>
      </c>
      <c r="G318" s="17">
        <v>2</v>
      </c>
      <c r="H318" s="17">
        <v>167</v>
      </c>
      <c r="I318" s="17">
        <v>0</v>
      </c>
      <c r="J318" s="16" t="s">
        <v>235</v>
      </c>
      <c r="K318" s="16" t="s">
        <v>295</v>
      </c>
      <c r="L318" s="18" t="s">
        <v>601</v>
      </c>
      <c r="M318" s="18" t="s">
        <v>602</v>
      </c>
    </row>
    <row r="319" spans="1:13">
      <c r="A319" s="16">
        <v>0</v>
      </c>
      <c r="B319" s="16">
        <v>1201</v>
      </c>
      <c r="C319" s="16">
        <v>120100</v>
      </c>
      <c r="D319" s="17">
        <v>4</v>
      </c>
      <c r="E319" s="17">
        <v>122</v>
      </c>
      <c r="F319" s="17">
        <v>2</v>
      </c>
      <c r="G319" s="17">
        <v>1</v>
      </c>
      <c r="H319" s="17">
        <v>25</v>
      </c>
      <c r="I319" s="17">
        <v>0</v>
      </c>
      <c r="J319" s="16" t="s">
        <v>70</v>
      </c>
      <c r="K319" s="16" t="s">
        <v>295</v>
      </c>
      <c r="L319" s="18" t="s">
        <v>519</v>
      </c>
      <c r="M319" s="18" t="s">
        <v>297</v>
      </c>
    </row>
    <row r="320" spans="1:13">
      <c r="A320" s="16">
        <v>0</v>
      </c>
      <c r="B320" s="16">
        <v>1201</v>
      </c>
      <c r="C320" s="16">
        <v>120100</v>
      </c>
      <c r="D320" s="17">
        <v>4</v>
      </c>
      <c r="E320" s="17">
        <v>122</v>
      </c>
      <c r="F320" s="17">
        <v>2</v>
      </c>
      <c r="G320" s="17">
        <v>2</v>
      </c>
      <c r="H320" s="17">
        <v>31</v>
      </c>
      <c r="I320" s="17">
        <v>0</v>
      </c>
      <c r="J320" s="16" t="s">
        <v>113</v>
      </c>
      <c r="K320" s="16" t="s">
        <v>295</v>
      </c>
      <c r="L320" s="18" t="s">
        <v>603</v>
      </c>
      <c r="M320" s="18" t="s">
        <v>297</v>
      </c>
    </row>
    <row r="321" spans="1:13">
      <c r="A321" s="16">
        <v>0</v>
      </c>
      <c r="B321" s="16">
        <v>1201</v>
      </c>
      <c r="C321" s="16">
        <v>120100</v>
      </c>
      <c r="D321" s="17">
        <v>4</v>
      </c>
      <c r="E321" s="17">
        <v>122</v>
      </c>
      <c r="F321" s="17">
        <v>2</v>
      </c>
      <c r="G321" s="17">
        <v>2</v>
      </c>
      <c r="H321" s="17">
        <v>176</v>
      </c>
      <c r="I321" s="17">
        <v>0</v>
      </c>
      <c r="J321" s="16" t="s">
        <v>136</v>
      </c>
      <c r="K321" s="16" t="s">
        <v>295</v>
      </c>
      <c r="L321" s="18" t="s">
        <v>604</v>
      </c>
      <c r="M321" s="18" t="s">
        <v>297</v>
      </c>
    </row>
    <row r="322" spans="1:13">
      <c r="A322" s="16">
        <v>0</v>
      </c>
      <c r="B322" s="16">
        <v>1201</v>
      </c>
      <c r="C322" s="16">
        <v>120100</v>
      </c>
      <c r="D322" s="17">
        <v>4</v>
      </c>
      <c r="E322" s="17">
        <v>122</v>
      </c>
      <c r="F322" s="17">
        <v>2</v>
      </c>
      <c r="G322" s="17">
        <v>2</v>
      </c>
      <c r="H322" s="17">
        <v>178</v>
      </c>
      <c r="I322" s="17">
        <v>0</v>
      </c>
      <c r="J322" s="16" t="s">
        <v>241</v>
      </c>
      <c r="K322" s="16" t="s">
        <v>295</v>
      </c>
      <c r="L322" s="18" t="s">
        <v>605</v>
      </c>
      <c r="M322" s="18" t="s">
        <v>297</v>
      </c>
    </row>
    <row r="323" spans="1:13">
      <c r="A323" s="16">
        <v>0</v>
      </c>
      <c r="B323" s="16">
        <v>1201</v>
      </c>
      <c r="C323" s="16">
        <v>120100</v>
      </c>
      <c r="D323" s="17">
        <v>4</v>
      </c>
      <c r="E323" s="17">
        <v>128</v>
      </c>
      <c r="F323" s="17">
        <v>2</v>
      </c>
      <c r="G323" s="17">
        <v>2</v>
      </c>
      <c r="H323" s="17">
        <v>180</v>
      </c>
      <c r="I323" s="17">
        <v>0</v>
      </c>
      <c r="J323" s="16" t="s">
        <v>153</v>
      </c>
      <c r="K323" s="16" t="s">
        <v>295</v>
      </c>
      <c r="L323" s="18" t="s">
        <v>606</v>
      </c>
      <c r="M323" s="18" t="s">
        <v>303</v>
      </c>
    </row>
    <row r="324" spans="1:13">
      <c r="A324" s="16">
        <v>0</v>
      </c>
      <c r="B324" s="16">
        <v>1201</v>
      </c>
      <c r="C324" s="16">
        <v>120100</v>
      </c>
      <c r="D324" s="17">
        <v>4</v>
      </c>
      <c r="E324" s="17">
        <v>271</v>
      </c>
      <c r="F324" s="17">
        <v>2</v>
      </c>
      <c r="G324" s="17">
        <v>2</v>
      </c>
      <c r="H324" s="17">
        <v>31</v>
      </c>
      <c r="I324" s="17">
        <v>0</v>
      </c>
      <c r="J324" s="16" t="s">
        <v>113</v>
      </c>
      <c r="K324" s="16" t="s">
        <v>295</v>
      </c>
      <c r="L324" s="18" t="s">
        <v>603</v>
      </c>
      <c r="M324" s="18" t="s">
        <v>304</v>
      </c>
    </row>
    <row r="325" spans="1:13">
      <c r="A325" s="16">
        <v>0</v>
      </c>
      <c r="B325" s="16">
        <v>1201</v>
      </c>
      <c r="C325" s="16">
        <v>120100</v>
      </c>
      <c r="D325" s="17">
        <v>4</v>
      </c>
      <c r="E325" s="17">
        <v>331</v>
      </c>
      <c r="F325" s="17">
        <v>2</v>
      </c>
      <c r="G325" s="17">
        <v>2</v>
      </c>
      <c r="H325" s="17">
        <v>31</v>
      </c>
      <c r="I325" s="17">
        <v>0</v>
      </c>
      <c r="J325" s="16" t="s">
        <v>113</v>
      </c>
      <c r="K325" s="16" t="s">
        <v>295</v>
      </c>
      <c r="L325" s="18" t="s">
        <v>603</v>
      </c>
      <c r="M325" s="18" t="s">
        <v>305</v>
      </c>
    </row>
    <row r="326" spans="1:13">
      <c r="A326" s="16">
        <v>0</v>
      </c>
      <c r="B326" s="16">
        <v>1201</v>
      </c>
      <c r="C326" s="16">
        <v>120100</v>
      </c>
      <c r="D326" s="17">
        <v>4</v>
      </c>
      <c r="E326" s="17">
        <v>331</v>
      </c>
      <c r="F326" s="17">
        <v>2</v>
      </c>
      <c r="G326" s="17">
        <v>2</v>
      </c>
      <c r="H326" s="17">
        <v>181</v>
      </c>
      <c r="I326" s="17">
        <v>0</v>
      </c>
      <c r="J326" s="16" t="s">
        <v>242</v>
      </c>
      <c r="K326" s="16" t="s">
        <v>295</v>
      </c>
      <c r="L326" s="18" t="s">
        <v>607</v>
      </c>
      <c r="M326" s="18" t="s">
        <v>305</v>
      </c>
    </row>
    <row r="327" spans="1:13">
      <c r="A327" s="16">
        <v>0</v>
      </c>
      <c r="B327" s="16">
        <v>1202</v>
      </c>
      <c r="C327" s="16">
        <v>120200</v>
      </c>
      <c r="D327" s="17">
        <v>18</v>
      </c>
      <c r="E327" s="17">
        <v>544</v>
      </c>
      <c r="F327" s="17">
        <v>115</v>
      </c>
      <c r="G327" s="17">
        <v>2</v>
      </c>
      <c r="H327" s="17">
        <v>2</v>
      </c>
      <c r="I327" s="17">
        <v>0</v>
      </c>
      <c r="J327" s="16" t="s">
        <v>86</v>
      </c>
      <c r="K327" s="16" t="s">
        <v>295</v>
      </c>
      <c r="L327" s="18" t="s">
        <v>608</v>
      </c>
      <c r="M327" s="18" t="s">
        <v>609</v>
      </c>
    </row>
    <row r="328" spans="1:13">
      <c r="A328" s="16">
        <v>0</v>
      </c>
      <c r="B328" s="16">
        <v>1202</v>
      </c>
      <c r="C328" s="16">
        <v>120200</v>
      </c>
      <c r="D328" s="17">
        <v>20</v>
      </c>
      <c r="E328" s="17">
        <v>244</v>
      </c>
      <c r="F328" s="17">
        <v>117</v>
      </c>
      <c r="G328" s="17">
        <v>2</v>
      </c>
      <c r="H328" s="17">
        <v>265</v>
      </c>
      <c r="I328" s="17">
        <v>0</v>
      </c>
      <c r="J328" s="16" t="s">
        <v>286</v>
      </c>
      <c r="K328" s="16" t="s">
        <v>295</v>
      </c>
      <c r="L328" s="18" t="s">
        <v>610</v>
      </c>
      <c r="M328" s="18" t="s">
        <v>611</v>
      </c>
    </row>
    <row r="329" spans="1:13">
      <c r="A329" s="16">
        <v>0</v>
      </c>
      <c r="B329" s="16">
        <v>1202</v>
      </c>
      <c r="C329" s="16">
        <v>120200</v>
      </c>
      <c r="D329" s="17">
        <v>20</v>
      </c>
      <c r="E329" s="17">
        <v>605</v>
      </c>
      <c r="F329" s="17">
        <v>117</v>
      </c>
      <c r="G329" s="17">
        <v>2</v>
      </c>
      <c r="H329" s="17">
        <v>197</v>
      </c>
      <c r="I329" s="17">
        <v>0</v>
      </c>
      <c r="J329" s="16" t="s">
        <v>251</v>
      </c>
      <c r="K329" s="16" t="s">
        <v>295</v>
      </c>
      <c r="L329" s="18" t="s">
        <v>612</v>
      </c>
      <c r="M329" s="18" t="s">
        <v>613</v>
      </c>
    </row>
    <row r="330" spans="1:13">
      <c r="A330" s="16">
        <v>0</v>
      </c>
      <c r="B330" s="16">
        <v>1202</v>
      </c>
      <c r="C330" s="16">
        <v>120200</v>
      </c>
      <c r="D330" s="17">
        <v>20</v>
      </c>
      <c r="E330" s="17">
        <v>605</v>
      </c>
      <c r="F330" s="17">
        <v>117</v>
      </c>
      <c r="G330" s="17">
        <v>2</v>
      </c>
      <c r="H330" s="17">
        <v>264</v>
      </c>
      <c r="I330" s="17">
        <v>0</v>
      </c>
      <c r="J330" s="16" t="s">
        <v>285</v>
      </c>
      <c r="K330" s="16" t="s">
        <v>295</v>
      </c>
      <c r="L330" s="18" t="s">
        <v>614</v>
      </c>
      <c r="M330" s="18" t="s">
        <v>613</v>
      </c>
    </row>
    <row r="331" spans="1:13">
      <c r="A331" s="16">
        <v>0</v>
      </c>
      <c r="B331" s="16">
        <v>1202</v>
      </c>
      <c r="C331" s="16">
        <v>120200</v>
      </c>
      <c r="D331" s="17">
        <v>20</v>
      </c>
      <c r="E331" s="17">
        <v>608</v>
      </c>
      <c r="F331" s="17">
        <v>117</v>
      </c>
      <c r="G331" s="17">
        <v>2</v>
      </c>
      <c r="H331" s="17">
        <v>263</v>
      </c>
      <c r="I331" s="17">
        <v>0</v>
      </c>
      <c r="J331" s="16" t="s">
        <v>284</v>
      </c>
      <c r="K331" s="16" t="s">
        <v>295</v>
      </c>
      <c r="L331" s="18" t="s">
        <v>615</v>
      </c>
      <c r="M331" s="18" t="s">
        <v>616</v>
      </c>
    </row>
    <row r="332" spans="1:13">
      <c r="A332" s="16">
        <v>0</v>
      </c>
      <c r="B332" s="16">
        <v>1202</v>
      </c>
      <c r="C332" s="16">
        <v>120200</v>
      </c>
      <c r="D332" s="17">
        <v>20</v>
      </c>
      <c r="E332" s="17">
        <v>609</v>
      </c>
      <c r="F332" s="17">
        <v>117</v>
      </c>
      <c r="G332" s="17">
        <v>2</v>
      </c>
      <c r="H332" s="17">
        <v>186</v>
      </c>
      <c r="I332" s="17">
        <v>0</v>
      </c>
      <c r="J332" s="16" t="s">
        <v>617</v>
      </c>
      <c r="K332" s="16" t="s">
        <v>295</v>
      </c>
      <c r="L332" s="18" t="s">
        <v>618</v>
      </c>
      <c r="M332" s="18" t="s">
        <v>619</v>
      </c>
    </row>
    <row r="333" spans="1:13">
      <c r="A333" s="16">
        <v>0</v>
      </c>
      <c r="B333" s="16">
        <v>1202</v>
      </c>
      <c r="C333" s="16">
        <v>120200</v>
      </c>
      <c r="D333" s="17">
        <v>20</v>
      </c>
      <c r="E333" s="17">
        <v>122</v>
      </c>
      <c r="F333" s="17">
        <v>118</v>
      </c>
      <c r="G333" s="17">
        <v>1</v>
      </c>
      <c r="H333" s="17">
        <v>26</v>
      </c>
      <c r="I333" s="17">
        <v>0</v>
      </c>
      <c r="J333" s="16" t="s">
        <v>71</v>
      </c>
      <c r="K333" s="16" t="s">
        <v>295</v>
      </c>
      <c r="L333" s="18" t="s">
        <v>620</v>
      </c>
      <c r="M333" s="18" t="s">
        <v>621</v>
      </c>
    </row>
    <row r="334" spans="1:13">
      <c r="A334" s="16">
        <v>0</v>
      </c>
      <c r="B334" s="16">
        <v>1202</v>
      </c>
      <c r="C334" s="16">
        <v>120200</v>
      </c>
      <c r="D334" s="17">
        <v>20</v>
      </c>
      <c r="E334" s="17">
        <v>122</v>
      </c>
      <c r="F334" s="17">
        <v>118</v>
      </c>
      <c r="G334" s="17">
        <v>2</v>
      </c>
      <c r="H334" s="17">
        <v>177</v>
      </c>
      <c r="I334" s="17">
        <v>0</v>
      </c>
      <c r="J334" s="16" t="s">
        <v>240</v>
      </c>
      <c r="K334" s="16" t="s">
        <v>295</v>
      </c>
      <c r="L334" s="18" t="s">
        <v>622</v>
      </c>
      <c r="M334" s="18" t="s">
        <v>621</v>
      </c>
    </row>
    <row r="335" spans="1:13">
      <c r="A335" s="16">
        <v>0</v>
      </c>
      <c r="B335" s="16">
        <v>1202</v>
      </c>
      <c r="C335" s="16">
        <v>120200</v>
      </c>
      <c r="D335" s="17">
        <v>20</v>
      </c>
      <c r="E335" s="17">
        <v>606</v>
      </c>
      <c r="F335" s="17">
        <v>118</v>
      </c>
      <c r="G335" s="17">
        <v>2</v>
      </c>
      <c r="H335" s="17">
        <v>184</v>
      </c>
      <c r="I335" s="17">
        <v>0</v>
      </c>
      <c r="J335" s="16" t="s">
        <v>243</v>
      </c>
      <c r="K335" s="16" t="s">
        <v>295</v>
      </c>
      <c r="L335" s="18" t="s">
        <v>623</v>
      </c>
      <c r="M335" s="18" t="s">
        <v>624</v>
      </c>
    </row>
    <row r="336" spans="1:13">
      <c r="A336" s="16">
        <v>0</v>
      </c>
      <c r="B336" s="16">
        <v>1202</v>
      </c>
      <c r="C336" s="16">
        <v>120200</v>
      </c>
      <c r="D336" s="17">
        <v>20</v>
      </c>
      <c r="E336" s="17">
        <v>606</v>
      </c>
      <c r="F336" s="17">
        <v>118</v>
      </c>
      <c r="G336" s="17">
        <v>2</v>
      </c>
      <c r="H336" s="17">
        <v>187</v>
      </c>
      <c r="I336" s="17">
        <v>0</v>
      </c>
      <c r="J336" s="16" t="s">
        <v>246</v>
      </c>
      <c r="K336" s="16" t="s">
        <v>295</v>
      </c>
      <c r="L336" s="18" t="s">
        <v>625</v>
      </c>
      <c r="M336" s="18" t="s">
        <v>624</v>
      </c>
    </row>
    <row r="337" spans="1:13">
      <c r="A337" s="16">
        <v>0</v>
      </c>
      <c r="B337" s="16">
        <v>1202</v>
      </c>
      <c r="C337" s="16">
        <v>120200</v>
      </c>
      <c r="D337" s="17">
        <v>20</v>
      </c>
      <c r="E337" s="17">
        <v>606</v>
      </c>
      <c r="F337" s="17">
        <v>118</v>
      </c>
      <c r="G337" s="17">
        <v>2</v>
      </c>
      <c r="H337" s="17">
        <v>192</v>
      </c>
      <c r="I337" s="17">
        <v>0</v>
      </c>
      <c r="J337" s="16" t="s">
        <v>249</v>
      </c>
      <c r="K337" s="16" t="s">
        <v>295</v>
      </c>
      <c r="L337" s="18" t="s">
        <v>626</v>
      </c>
      <c r="M337" s="18" t="s">
        <v>624</v>
      </c>
    </row>
    <row r="338" spans="1:13">
      <c r="A338" s="16">
        <v>0</v>
      </c>
      <c r="B338" s="16">
        <v>1202</v>
      </c>
      <c r="C338" s="16">
        <v>120200</v>
      </c>
      <c r="D338" s="17">
        <v>20</v>
      </c>
      <c r="E338" s="17">
        <v>606</v>
      </c>
      <c r="F338" s="17">
        <v>118</v>
      </c>
      <c r="G338" s="17">
        <v>2</v>
      </c>
      <c r="H338" s="17">
        <v>196</v>
      </c>
      <c r="I338" s="17">
        <v>0</v>
      </c>
      <c r="J338" s="16" t="s">
        <v>250</v>
      </c>
      <c r="K338" s="16" t="s">
        <v>295</v>
      </c>
      <c r="L338" s="18" t="s">
        <v>627</v>
      </c>
      <c r="M338" s="18" t="s">
        <v>624</v>
      </c>
    </row>
    <row r="339" spans="1:13">
      <c r="A339" s="16">
        <v>0</v>
      </c>
      <c r="B339" s="16">
        <v>1202</v>
      </c>
      <c r="C339" s="16">
        <v>120200</v>
      </c>
      <c r="D339" s="17">
        <v>20</v>
      </c>
      <c r="E339" s="17">
        <v>606</v>
      </c>
      <c r="F339" s="17">
        <v>118</v>
      </c>
      <c r="G339" s="17">
        <v>2</v>
      </c>
      <c r="H339" s="17">
        <v>200</v>
      </c>
      <c r="I339" s="17">
        <v>0</v>
      </c>
      <c r="J339" s="16" t="s">
        <v>254</v>
      </c>
      <c r="K339" s="16" t="s">
        <v>295</v>
      </c>
      <c r="L339" s="18" t="s">
        <v>628</v>
      </c>
      <c r="M339" s="18" t="s">
        <v>624</v>
      </c>
    </row>
    <row r="340" spans="1:13">
      <c r="A340" s="16">
        <v>0</v>
      </c>
      <c r="B340" s="16">
        <v>1202</v>
      </c>
      <c r="C340" s="16">
        <v>120200</v>
      </c>
      <c r="D340" s="17">
        <v>20</v>
      </c>
      <c r="E340" s="17">
        <v>608</v>
      </c>
      <c r="F340" s="17">
        <v>118</v>
      </c>
      <c r="G340" s="17">
        <v>2</v>
      </c>
      <c r="H340" s="17">
        <v>189</v>
      </c>
      <c r="I340" s="17">
        <v>0</v>
      </c>
      <c r="J340" s="16" t="s">
        <v>247</v>
      </c>
      <c r="K340" s="16" t="s">
        <v>295</v>
      </c>
      <c r="L340" s="18" t="s">
        <v>629</v>
      </c>
      <c r="M340" s="18" t="s">
        <v>630</v>
      </c>
    </row>
    <row r="341" spans="1:13">
      <c r="A341" s="16">
        <v>0</v>
      </c>
      <c r="B341" s="16">
        <v>1202</v>
      </c>
      <c r="C341" s="16">
        <v>120200</v>
      </c>
      <c r="D341" s="17">
        <v>20</v>
      </c>
      <c r="E341" s="17">
        <v>608</v>
      </c>
      <c r="F341" s="17">
        <v>118</v>
      </c>
      <c r="G341" s="17">
        <v>2</v>
      </c>
      <c r="H341" s="17">
        <v>191</v>
      </c>
      <c r="I341" s="17">
        <v>0</v>
      </c>
      <c r="J341" s="16" t="s">
        <v>248</v>
      </c>
      <c r="K341" s="16" t="s">
        <v>295</v>
      </c>
      <c r="L341" s="18" t="s">
        <v>631</v>
      </c>
      <c r="M341" s="18" t="s">
        <v>630</v>
      </c>
    </row>
    <row r="342" spans="1:13">
      <c r="A342" s="16">
        <v>0</v>
      </c>
      <c r="B342" s="16">
        <v>1202</v>
      </c>
      <c r="C342" s="16">
        <v>120200</v>
      </c>
      <c r="D342" s="17">
        <v>20</v>
      </c>
      <c r="E342" s="17">
        <v>608</v>
      </c>
      <c r="F342" s="17">
        <v>118</v>
      </c>
      <c r="G342" s="17">
        <v>2</v>
      </c>
      <c r="H342" s="17">
        <v>235</v>
      </c>
      <c r="I342" s="17">
        <v>0</v>
      </c>
      <c r="J342" s="16" t="s">
        <v>265</v>
      </c>
      <c r="K342" s="16" t="s">
        <v>295</v>
      </c>
      <c r="L342" s="18" t="s">
        <v>632</v>
      </c>
      <c r="M342" s="18" t="s">
        <v>630</v>
      </c>
    </row>
    <row r="343" spans="1:13">
      <c r="A343" s="16">
        <v>0</v>
      </c>
      <c r="B343" s="16">
        <v>1202</v>
      </c>
      <c r="C343" s="16">
        <v>120200</v>
      </c>
      <c r="D343" s="17">
        <v>20</v>
      </c>
      <c r="E343" s="17">
        <v>609</v>
      </c>
      <c r="F343" s="17">
        <v>118</v>
      </c>
      <c r="G343" s="17">
        <v>2</v>
      </c>
      <c r="H343" s="17">
        <v>242</v>
      </c>
      <c r="I343" s="17">
        <v>0</v>
      </c>
      <c r="J343" s="16" t="s">
        <v>271</v>
      </c>
      <c r="K343" s="16" t="s">
        <v>295</v>
      </c>
      <c r="L343" s="18" t="s">
        <v>633</v>
      </c>
      <c r="M343" s="18" t="s">
        <v>634</v>
      </c>
    </row>
    <row r="344" spans="1:13">
      <c r="A344" s="16">
        <v>0</v>
      </c>
      <c r="B344" s="16">
        <v>1202</v>
      </c>
      <c r="C344" s="16">
        <v>120200</v>
      </c>
      <c r="D344" s="17">
        <v>22</v>
      </c>
      <c r="E344" s="17">
        <v>661</v>
      </c>
      <c r="F344" s="17">
        <v>116</v>
      </c>
      <c r="G344" s="17">
        <v>2</v>
      </c>
      <c r="H344" s="17">
        <v>185</v>
      </c>
      <c r="I344" s="17">
        <v>0</v>
      </c>
      <c r="J344" s="16" t="s">
        <v>244</v>
      </c>
      <c r="K344" s="16" t="s">
        <v>295</v>
      </c>
      <c r="L344" s="18" t="s">
        <v>635</v>
      </c>
      <c r="M344" s="18" t="s">
        <v>636</v>
      </c>
    </row>
    <row r="345" spans="1:13">
      <c r="A345" s="16">
        <v>0</v>
      </c>
      <c r="B345" s="16">
        <v>1202</v>
      </c>
      <c r="C345" s="16">
        <v>120200</v>
      </c>
      <c r="D345" s="17">
        <v>22</v>
      </c>
      <c r="E345" s="17">
        <v>691</v>
      </c>
      <c r="F345" s="17">
        <v>116</v>
      </c>
      <c r="G345" s="17">
        <v>2</v>
      </c>
      <c r="H345" s="17">
        <v>198</v>
      </c>
      <c r="I345" s="17">
        <v>0</v>
      </c>
      <c r="J345" s="16" t="s">
        <v>252</v>
      </c>
      <c r="K345" s="16" t="s">
        <v>295</v>
      </c>
      <c r="L345" s="18" t="s">
        <v>637</v>
      </c>
      <c r="M345" s="18" t="s">
        <v>638</v>
      </c>
    </row>
    <row r="346" spans="1:13">
      <c r="A346" s="16">
        <v>0</v>
      </c>
      <c r="B346" s="16">
        <v>1202</v>
      </c>
      <c r="C346" s="16">
        <v>120200</v>
      </c>
      <c r="D346" s="17">
        <v>23</v>
      </c>
      <c r="E346" s="17">
        <v>391</v>
      </c>
      <c r="F346" s="17">
        <v>116</v>
      </c>
      <c r="G346" s="17">
        <v>2</v>
      </c>
      <c r="H346" s="17">
        <v>199</v>
      </c>
      <c r="I346" s="17">
        <v>0</v>
      </c>
      <c r="J346" s="16" t="s">
        <v>253</v>
      </c>
      <c r="K346" s="16" t="s">
        <v>295</v>
      </c>
      <c r="L346" s="18" t="s">
        <v>639</v>
      </c>
      <c r="M346" s="18" t="s">
        <v>640</v>
      </c>
    </row>
    <row r="347" spans="1:13">
      <c r="A347" s="16">
        <v>0</v>
      </c>
      <c r="B347" s="16">
        <v>1202</v>
      </c>
      <c r="C347" s="16">
        <v>120200</v>
      </c>
      <c r="D347" s="17">
        <v>23</v>
      </c>
      <c r="E347" s="17">
        <v>541</v>
      </c>
      <c r="F347" s="17">
        <v>116</v>
      </c>
      <c r="G347" s="17">
        <v>1</v>
      </c>
      <c r="H347" s="17">
        <v>66</v>
      </c>
      <c r="I347" s="17">
        <v>0</v>
      </c>
      <c r="J347" s="16" t="s">
        <v>83</v>
      </c>
      <c r="K347" s="16" t="s">
        <v>295</v>
      </c>
      <c r="L347" s="18" t="s">
        <v>641</v>
      </c>
      <c r="M347" s="18" t="s">
        <v>642</v>
      </c>
    </row>
    <row r="348" spans="1:13">
      <c r="A348" s="16">
        <v>0</v>
      </c>
      <c r="B348" s="16">
        <v>1202</v>
      </c>
      <c r="C348" s="16">
        <v>120200</v>
      </c>
      <c r="D348" s="17">
        <v>23</v>
      </c>
      <c r="E348" s="17">
        <v>691</v>
      </c>
      <c r="F348" s="17">
        <v>116</v>
      </c>
      <c r="G348" s="17">
        <v>0</v>
      </c>
      <c r="H348" s="17">
        <v>23</v>
      </c>
      <c r="I348" s="17">
        <v>0</v>
      </c>
      <c r="J348" s="16" t="s">
        <v>46</v>
      </c>
      <c r="K348" s="16" t="s">
        <v>295</v>
      </c>
      <c r="L348" s="18" t="s">
        <v>643</v>
      </c>
      <c r="M348" s="18" t="s">
        <v>644</v>
      </c>
    </row>
    <row r="349" spans="1:13">
      <c r="A349" s="16">
        <v>0</v>
      </c>
      <c r="B349" s="16">
        <v>1202</v>
      </c>
      <c r="C349" s="16">
        <v>120200</v>
      </c>
      <c r="D349" s="17">
        <v>23</v>
      </c>
      <c r="E349" s="17">
        <v>691</v>
      </c>
      <c r="F349" s="17">
        <v>116</v>
      </c>
      <c r="G349" s="17">
        <v>1</v>
      </c>
      <c r="H349" s="17">
        <v>67</v>
      </c>
      <c r="I349" s="17">
        <v>0</v>
      </c>
      <c r="J349" s="16" t="s">
        <v>84</v>
      </c>
      <c r="K349" s="16" t="s">
        <v>295</v>
      </c>
      <c r="L349" s="18" t="s">
        <v>645</v>
      </c>
      <c r="M349" s="18" t="s">
        <v>644</v>
      </c>
    </row>
    <row r="350" spans="1:13">
      <c r="A350" s="16">
        <v>0</v>
      </c>
      <c r="B350" s="16">
        <v>1202</v>
      </c>
      <c r="C350" s="16">
        <v>120200</v>
      </c>
      <c r="D350" s="17">
        <v>23</v>
      </c>
      <c r="E350" s="17">
        <v>691</v>
      </c>
      <c r="F350" s="17">
        <v>116</v>
      </c>
      <c r="G350" s="17">
        <v>2</v>
      </c>
      <c r="H350" s="17">
        <v>243</v>
      </c>
      <c r="I350" s="17">
        <v>0</v>
      </c>
      <c r="J350" s="16" t="s">
        <v>272</v>
      </c>
      <c r="K350" s="16" t="s">
        <v>295</v>
      </c>
      <c r="L350" s="18" t="s">
        <v>646</v>
      </c>
      <c r="M350" s="18" t="s">
        <v>644</v>
      </c>
    </row>
    <row r="351" spans="1:13">
      <c r="A351" s="16">
        <v>0</v>
      </c>
      <c r="B351" s="16">
        <v>1301</v>
      </c>
      <c r="C351" s="16">
        <v>130100</v>
      </c>
      <c r="D351" s="17">
        <v>4</v>
      </c>
      <c r="E351" s="17">
        <v>122</v>
      </c>
      <c r="F351" s="17">
        <v>2</v>
      </c>
      <c r="G351" s="17">
        <v>2</v>
      </c>
      <c r="H351" s="17">
        <v>201</v>
      </c>
      <c r="I351" s="17">
        <v>0</v>
      </c>
      <c r="J351" s="16" t="s">
        <v>255</v>
      </c>
      <c r="K351" s="16" t="s">
        <v>295</v>
      </c>
      <c r="L351" s="18" t="s">
        <v>647</v>
      </c>
      <c r="M351" s="18" t="s">
        <v>297</v>
      </c>
    </row>
    <row r="352" spans="1:13">
      <c r="A352" s="16">
        <v>0</v>
      </c>
      <c r="B352" s="16">
        <v>1301</v>
      </c>
      <c r="C352" s="16">
        <v>130100</v>
      </c>
      <c r="D352" s="17">
        <v>28</v>
      </c>
      <c r="E352" s="17">
        <v>843</v>
      </c>
      <c r="F352" s="17">
        <v>0</v>
      </c>
      <c r="G352" s="17">
        <v>0</v>
      </c>
      <c r="H352" s="17">
        <v>2</v>
      </c>
      <c r="I352" s="17">
        <v>0</v>
      </c>
      <c r="J352" s="16" t="s">
        <v>6</v>
      </c>
      <c r="K352" s="16" t="s">
        <v>295</v>
      </c>
      <c r="L352" s="18" t="s">
        <v>648</v>
      </c>
      <c r="M352" s="18" t="s">
        <v>649</v>
      </c>
    </row>
    <row r="353" spans="1:13">
      <c r="A353" s="16">
        <v>0</v>
      </c>
      <c r="B353" s="16">
        <v>1301</v>
      </c>
      <c r="C353" s="16">
        <v>130100</v>
      </c>
      <c r="D353" s="17">
        <v>28</v>
      </c>
      <c r="E353" s="17">
        <v>846</v>
      </c>
      <c r="F353" s="17">
        <v>0</v>
      </c>
      <c r="G353" s="17">
        <v>0</v>
      </c>
      <c r="H353" s="17">
        <v>1</v>
      </c>
      <c r="I353" s="17">
        <v>0</v>
      </c>
      <c r="J353" s="16" t="s">
        <v>4</v>
      </c>
      <c r="K353" s="16" t="s">
        <v>295</v>
      </c>
      <c r="L353" s="18" t="s">
        <v>650</v>
      </c>
      <c r="M353" s="18" t="s">
        <v>368</v>
      </c>
    </row>
    <row r="354" spans="1:13">
      <c r="A354" s="16">
        <v>0</v>
      </c>
      <c r="B354" s="16">
        <v>1301</v>
      </c>
      <c r="C354" s="16">
        <v>130100</v>
      </c>
      <c r="D354" s="17">
        <v>28</v>
      </c>
      <c r="E354" s="17">
        <v>846</v>
      </c>
      <c r="F354" s="17">
        <v>0</v>
      </c>
      <c r="G354" s="17">
        <v>0</v>
      </c>
      <c r="H354" s="17">
        <v>3</v>
      </c>
      <c r="I354" s="17">
        <v>0</v>
      </c>
      <c r="J354" s="16" t="s">
        <v>8</v>
      </c>
      <c r="K354" s="16" t="s">
        <v>295</v>
      </c>
      <c r="L354" s="18" t="s">
        <v>367</v>
      </c>
      <c r="M354" s="18" t="s">
        <v>368</v>
      </c>
    </row>
    <row r="355" spans="1:13">
      <c r="A355" s="16">
        <v>0</v>
      </c>
      <c r="B355" s="16">
        <v>1301</v>
      </c>
      <c r="C355" s="16">
        <v>130100</v>
      </c>
      <c r="D355" s="17">
        <v>28</v>
      </c>
      <c r="E355" s="17">
        <v>846</v>
      </c>
      <c r="F355" s="17">
        <v>0</v>
      </c>
      <c r="G355" s="17">
        <v>0</v>
      </c>
      <c r="H355" s="17">
        <v>4</v>
      </c>
      <c r="I355" s="17">
        <v>0</v>
      </c>
      <c r="J355" s="16" t="s">
        <v>10</v>
      </c>
      <c r="K355" s="16" t="s">
        <v>295</v>
      </c>
      <c r="L355" s="18" t="s">
        <v>651</v>
      </c>
      <c r="M355" s="18" t="s">
        <v>368</v>
      </c>
    </row>
    <row r="356" spans="1:13">
      <c r="A356" s="16">
        <v>0</v>
      </c>
      <c r="B356" s="16">
        <v>1301</v>
      </c>
      <c r="C356" s="16">
        <v>130100</v>
      </c>
      <c r="D356" s="17">
        <v>28</v>
      </c>
      <c r="E356" s="17">
        <v>846</v>
      </c>
      <c r="F356" s="17">
        <v>0</v>
      </c>
      <c r="G356" s="17">
        <v>0</v>
      </c>
      <c r="H356" s="17">
        <v>5</v>
      </c>
      <c r="I356" s="17">
        <v>0</v>
      </c>
      <c r="J356" s="16" t="s">
        <v>12</v>
      </c>
      <c r="K356" s="16" t="s">
        <v>295</v>
      </c>
      <c r="L356" s="18" t="s">
        <v>652</v>
      </c>
      <c r="M356" s="18" t="s">
        <v>368</v>
      </c>
    </row>
    <row r="357" spans="1:13">
      <c r="A357" s="16">
        <v>0</v>
      </c>
      <c r="B357" s="16">
        <v>1401</v>
      </c>
      <c r="C357" s="16">
        <v>140100</v>
      </c>
      <c r="D357" s="17">
        <v>99</v>
      </c>
      <c r="E357" s="17">
        <v>999</v>
      </c>
      <c r="F357" s="17">
        <v>9999</v>
      </c>
      <c r="G357" s="17">
        <v>2</v>
      </c>
      <c r="H357" s="17">
        <v>202</v>
      </c>
      <c r="I357" s="17">
        <v>0</v>
      </c>
      <c r="J357" s="16" t="s">
        <v>256</v>
      </c>
      <c r="K357" s="16" t="s">
        <v>295</v>
      </c>
      <c r="L357" s="18" t="s">
        <v>653</v>
      </c>
      <c r="M357" s="18" t="s">
        <v>654</v>
      </c>
    </row>
    <row r="358" spans="1:13">
      <c r="A358" s="16">
        <v>0</v>
      </c>
      <c r="B358" s="16">
        <v>1401</v>
      </c>
      <c r="C358" s="16">
        <v>140100</v>
      </c>
      <c r="D358" s="17">
        <v>99</v>
      </c>
      <c r="E358" s="17">
        <v>999</v>
      </c>
      <c r="F358" s="17">
        <v>9999</v>
      </c>
      <c r="G358" s="17">
        <v>2</v>
      </c>
      <c r="H358" s="17">
        <v>203</v>
      </c>
      <c r="I358" s="17">
        <v>0</v>
      </c>
      <c r="J358" s="16" t="s">
        <v>257</v>
      </c>
      <c r="K358" s="16" t="s">
        <v>295</v>
      </c>
      <c r="L358" s="18" t="s">
        <v>655</v>
      </c>
      <c r="M358" s="18" t="s">
        <v>654</v>
      </c>
    </row>
    <row r="359" spans="1:13">
      <c r="A359" s="16">
        <v>1</v>
      </c>
      <c r="B359" s="16">
        <v>101</v>
      </c>
      <c r="C359" s="16">
        <v>10100</v>
      </c>
      <c r="D359" s="17">
        <v>1</v>
      </c>
      <c r="E359" s="17">
        <v>31</v>
      </c>
      <c r="F359" s="17">
        <v>1</v>
      </c>
      <c r="G359" s="17">
        <v>1</v>
      </c>
      <c r="H359" s="17">
        <v>1</v>
      </c>
      <c r="I359" s="17">
        <v>0</v>
      </c>
      <c r="J359" s="16" t="s">
        <v>50</v>
      </c>
      <c r="K359" s="16" t="s">
        <v>295</v>
      </c>
      <c r="L359" s="18" t="s">
        <v>656</v>
      </c>
      <c r="M359" s="18" t="s">
        <v>657</v>
      </c>
    </row>
    <row r="360" spans="1:13">
      <c r="A360" s="16">
        <v>1</v>
      </c>
      <c r="B360" s="16">
        <v>101</v>
      </c>
      <c r="C360" s="16">
        <v>10100</v>
      </c>
      <c r="D360" s="17">
        <v>1</v>
      </c>
      <c r="E360" s="17">
        <v>31</v>
      </c>
      <c r="F360" s="17">
        <v>1</v>
      </c>
      <c r="G360" s="17">
        <v>1</v>
      </c>
      <c r="H360" s="17">
        <v>2</v>
      </c>
      <c r="I360" s="17">
        <v>0</v>
      </c>
      <c r="J360" s="16" t="s">
        <v>51</v>
      </c>
      <c r="K360" s="16" t="s">
        <v>295</v>
      </c>
      <c r="L360" s="18" t="s">
        <v>658</v>
      </c>
      <c r="M360" s="18" t="s">
        <v>657</v>
      </c>
    </row>
    <row r="361" spans="1:13">
      <c r="A361" s="16">
        <v>1</v>
      </c>
      <c r="B361" s="16">
        <v>101</v>
      </c>
      <c r="C361" s="16">
        <v>10100</v>
      </c>
      <c r="D361" s="17">
        <v>1</v>
      </c>
      <c r="E361" s="17">
        <v>31</v>
      </c>
      <c r="F361" s="17">
        <v>1</v>
      </c>
      <c r="G361" s="17">
        <v>2</v>
      </c>
      <c r="H361" s="17">
        <v>1</v>
      </c>
      <c r="I361" s="17">
        <v>0</v>
      </c>
      <c r="J361" s="16" t="s">
        <v>85</v>
      </c>
      <c r="K361" s="16" t="s">
        <v>295</v>
      </c>
      <c r="L361" s="18" t="s">
        <v>659</v>
      </c>
      <c r="M361" s="18" t="s">
        <v>657</v>
      </c>
    </row>
    <row r="362" spans="1:13">
      <c r="A362" s="16">
        <v>1</v>
      </c>
      <c r="B362" s="16">
        <v>101</v>
      </c>
      <c r="C362" s="16">
        <v>10100</v>
      </c>
      <c r="D362" s="17">
        <v>1</v>
      </c>
      <c r="E362" s="17">
        <v>31</v>
      </c>
      <c r="F362" s="17">
        <v>1</v>
      </c>
      <c r="G362" s="17">
        <v>2</v>
      </c>
      <c r="H362" s="17">
        <v>2</v>
      </c>
      <c r="I362" s="17">
        <v>0</v>
      </c>
      <c r="J362" s="16" t="s">
        <v>86</v>
      </c>
      <c r="K362" s="16" t="s">
        <v>295</v>
      </c>
      <c r="L362" s="18" t="s">
        <v>608</v>
      </c>
      <c r="M362" s="18" t="s">
        <v>657</v>
      </c>
    </row>
    <row r="363" spans="1:13">
      <c r="A363" s="16">
        <v>1</v>
      </c>
      <c r="B363" s="16">
        <v>101</v>
      </c>
      <c r="C363" s="16">
        <v>10100</v>
      </c>
      <c r="D363" s="17">
        <v>1</v>
      </c>
      <c r="E363" s="17">
        <v>31</v>
      </c>
      <c r="F363" s="17">
        <v>1</v>
      </c>
      <c r="G363" s="17">
        <v>2</v>
      </c>
      <c r="H363" s="17">
        <v>3</v>
      </c>
      <c r="I363" s="17">
        <v>0</v>
      </c>
      <c r="J363" s="16" t="s">
        <v>87</v>
      </c>
      <c r="K363" s="16" t="s">
        <v>295</v>
      </c>
      <c r="L363" s="18" t="s">
        <v>660</v>
      </c>
      <c r="M363" s="18" t="s">
        <v>657</v>
      </c>
    </row>
    <row r="364" spans="1:13">
      <c r="A364" s="16">
        <v>1</v>
      </c>
      <c r="B364" s="16">
        <v>101</v>
      </c>
      <c r="C364" s="16">
        <v>10100</v>
      </c>
      <c r="D364" s="17">
        <v>1</v>
      </c>
      <c r="E364" s="17">
        <v>31</v>
      </c>
      <c r="F364" s="17">
        <v>1</v>
      </c>
      <c r="G364" s="17">
        <v>2</v>
      </c>
      <c r="H364" s="17">
        <v>4</v>
      </c>
      <c r="I364" s="17">
        <v>0</v>
      </c>
      <c r="J364" s="16" t="s">
        <v>88</v>
      </c>
      <c r="K364" s="16" t="s">
        <v>295</v>
      </c>
      <c r="L364" s="18" t="s">
        <v>661</v>
      </c>
      <c r="M364" s="18" t="s">
        <v>657</v>
      </c>
    </row>
    <row r="365" spans="1:13">
      <c r="A365" s="16">
        <v>2</v>
      </c>
      <c r="B365" s="16">
        <v>1501</v>
      </c>
      <c r="C365" s="16">
        <v>150100</v>
      </c>
      <c r="D365" s="17">
        <v>9</v>
      </c>
      <c r="E365" s="17">
        <v>122</v>
      </c>
      <c r="F365" s="17">
        <v>3</v>
      </c>
      <c r="G365" s="17">
        <v>2</v>
      </c>
      <c r="H365" s="17">
        <v>204</v>
      </c>
      <c r="I365" s="17">
        <v>0</v>
      </c>
      <c r="J365" s="16" t="s">
        <v>258</v>
      </c>
      <c r="K365" s="16" t="s">
        <v>295</v>
      </c>
      <c r="L365" s="18" t="s">
        <v>662</v>
      </c>
      <c r="M365" s="18" t="s">
        <v>663</v>
      </c>
    </row>
    <row r="366" spans="1:13">
      <c r="A366" s="16">
        <v>2</v>
      </c>
      <c r="B366" s="16">
        <v>1501</v>
      </c>
      <c r="C366" s="16">
        <v>150100</v>
      </c>
      <c r="D366" s="17">
        <v>9</v>
      </c>
      <c r="E366" s="17">
        <v>272</v>
      </c>
      <c r="F366" s="17">
        <v>3</v>
      </c>
      <c r="G366" s="17">
        <v>0</v>
      </c>
      <c r="H366" s="17">
        <v>22</v>
      </c>
      <c r="I366" s="17">
        <v>0</v>
      </c>
      <c r="J366" s="16" t="s">
        <v>44</v>
      </c>
      <c r="K366" s="16" t="s">
        <v>295</v>
      </c>
      <c r="L366" s="18" t="s">
        <v>664</v>
      </c>
      <c r="M366" s="18" t="s">
        <v>665</v>
      </c>
    </row>
    <row r="367" spans="1:13">
      <c r="A367" s="16">
        <v>2</v>
      </c>
      <c r="B367" s="16">
        <v>1501</v>
      </c>
      <c r="C367" s="16">
        <v>150100</v>
      </c>
      <c r="D367" s="17">
        <v>99</v>
      </c>
      <c r="E367" s="17">
        <v>997</v>
      </c>
      <c r="F367" s="17">
        <v>9999</v>
      </c>
      <c r="G367" s="17">
        <v>2</v>
      </c>
      <c r="H367" s="17">
        <v>205</v>
      </c>
      <c r="I367" s="17">
        <v>0</v>
      </c>
      <c r="J367" s="16" t="s">
        <v>259</v>
      </c>
      <c r="K367" s="16" t="s">
        <v>295</v>
      </c>
      <c r="L367" s="18" t="s">
        <v>666</v>
      </c>
      <c r="M367" s="18" t="s">
        <v>667</v>
      </c>
    </row>
    <row r="368" spans="1:13">
      <c r="A368" s="16">
        <v>3</v>
      </c>
      <c r="B368" s="16">
        <v>1601</v>
      </c>
      <c r="C368" s="16">
        <v>160100</v>
      </c>
      <c r="D368" s="17">
        <v>9</v>
      </c>
      <c r="E368" s="17">
        <v>302</v>
      </c>
      <c r="F368" s="17">
        <v>3</v>
      </c>
      <c r="G368" s="17">
        <v>2</v>
      </c>
      <c r="H368" s="17">
        <v>206</v>
      </c>
      <c r="I368" s="17">
        <v>0</v>
      </c>
      <c r="J368" s="16" t="s">
        <v>260</v>
      </c>
      <c r="K368" s="16" t="s">
        <v>295</v>
      </c>
      <c r="L368" s="18" t="s">
        <v>668</v>
      </c>
      <c r="M368" s="18" t="s">
        <v>669</v>
      </c>
    </row>
    <row r="369" spans="1:13">
      <c r="A369" s="16">
        <v>3</v>
      </c>
      <c r="B369" s="16">
        <v>1601</v>
      </c>
      <c r="C369" s="16">
        <v>160100</v>
      </c>
      <c r="D369" s="17">
        <v>9</v>
      </c>
      <c r="E369" s="17">
        <v>302</v>
      </c>
      <c r="F369" s="17">
        <v>3</v>
      </c>
      <c r="G369" s="17">
        <v>2</v>
      </c>
      <c r="H369" s="17">
        <v>207</v>
      </c>
      <c r="I369" s="17">
        <v>0</v>
      </c>
      <c r="J369" s="16" t="s">
        <v>261</v>
      </c>
      <c r="K369" s="16" t="s">
        <v>295</v>
      </c>
      <c r="L369" s="18" t="s">
        <v>670</v>
      </c>
      <c r="M369" s="18" t="s">
        <v>669</v>
      </c>
    </row>
    <row r="370" spans="1:13">
      <c r="A370" s="16">
        <v>3</v>
      </c>
      <c r="B370" s="16">
        <v>1601</v>
      </c>
      <c r="C370" s="16">
        <v>160100</v>
      </c>
      <c r="D370" s="17">
        <v>99</v>
      </c>
      <c r="E370" s="17">
        <v>999</v>
      </c>
      <c r="F370" s="17">
        <v>9999</v>
      </c>
      <c r="G370" s="17">
        <v>2</v>
      </c>
      <c r="H370" s="17">
        <v>208</v>
      </c>
      <c r="I370" s="17">
        <v>0</v>
      </c>
      <c r="J370" s="16" t="s">
        <v>262</v>
      </c>
      <c r="K370" s="16" t="s">
        <v>295</v>
      </c>
      <c r="L370" s="18" t="s">
        <v>671</v>
      </c>
      <c r="M370" s="18" t="s">
        <v>654</v>
      </c>
    </row>
    <row r="65536" spans="268:268" ht="15" customHeight="1">
      <c r="JH65536" s="3"/>
    </row>
  </sheetData>
  <mergeCells count="1">
    <mergeCell ref="Q1:U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9"/>
  <sheetViews>
    <sheetView workbookViewId="0">
      <selection sqref="A1:C1048576"/>
    </sheetView>
  </sheetViews>
  <sheetFormatPr defaultRowHeight="15"/>
  <cols>
    <col min="3" max="3" width="11.140625" bestFit="1" customWidth="1"/>
    <col min="5" max="5" width="89.28515625" bestFit="1" customWidth="1"/>
    <col min="6" max="9" width="13.7109375" customWidth="1"/>
    <col min="10" max="10" width="15.7109375" customWidth="1"/>
  </cols>
  <sheetData>
    <row r="1" spans="1:10">
      <c r="E1" s="7" t="s">
        <v>0</v>
      </c>
      <c r="F1" s="63" t="s">
        <v>1</v>
      </c>
      <c r="G1" s="64"/>
      <c r="H1" s="64"/>
      <c r="I1" s="64"/>
      <c r="J1" s="65"/>
    </row>
    <row r="2" spans="1:10">
      <c r="A2" s="13" t="s">
        <v>291</v>
      </c>
      <c r="B2" s="15" t="s">
        <v>294</v>
      </c>
      <c r="C2" s="15"/>
      <c r="E2" s="8"/>
      <c r="F2" s="2">
        <v>2022</v>
      </c>
      <c r="G2" s="2">
        <v>2023</v>
      </c>
      <c r="H2" s="4">
        <v>2024</v>
      </c>
      <c r="I2" s="2">
        <v>2025</v>
      </c>
      <c r="J2" s="1" t="s">
        <v>2</v>
      </c>
    </row>
    <row r="3" spans="1:10">
      <c r="A3" s="16">
        <v>20100</v>
      </c>
      <c r="B3" s="18" t="s">
        <v>296</v>
      </c>
      <c r="C3" s="18" t="s">
        <v>297</v>
      </c>
      <c r="D3" t="s">
        <v>5</v>
      </c>
      <c r="E3" s="9" t="s">
        <v>4</v>
      </c>
      <c r="F3" s="6">
        <v>1211071.04</v>
      </c>
      <c r="G3" s="6">
        <v>1311439.7</v>
      </c>
      <c r="H3" s="6">
        <v>1411809.2</v>
      </c>
      <c r="I3" s="6">
        <v>1512188.28</v>
      </c>
      <c r="J3" s="6">
        <v>5446508.2199999997</v>
      </c>
    </row>
    <row r="4" spans="1:10">
      <c r="A4" s="16">
        <v>20100</v>
      </c>
      <c r="B4" s="18" t="s">
        <v>298</v>
      </c>
      <c r="C4" s="18" t="s">
        <v>297</v>
      </c>
      <c r="D4" t="s">
        <v>7</v>
      </c>
      <c r="E4" s="9" t="s">
        <v>6</v>
      </c>
      <c r="F4" s="6">
        <v>2000</v>
      </c>
      <c r="G4" s="6">
        <v>3000</v>
      </c>
      <c r="H4" s="6">
        <v>4000</v>
      </c>
      <c r="I4" s="6">
        <v>5000</v>
      </c>
      <c r="J4" s="6">
        <v>14000</v>
      </c>
    </row>
    <row r="5" spans="1:10">
      <c r="A5" s="16">
        <v>20100</v>
      </c>
      <c r="B5" s="18" t="s">
        <v>299</v>
      </c>
      <c r="C5" s="18" t="s">
        <v>297</v>
      </c>
      <c r="D5" t="s">
        <v>9</v>
      </c>
      <c r="E5" s="9" t="s">
        <v>8</v>
      </c>
      <c r="F5" s="6">
        <v>7426361.5899999999</v>
      </c>
      <c r="G5" s="6">
        <v>8784086.4499999993</v>
      </c>
      <c r="H5" s="6">
        <v>10056038.82</v>
      </c>
      <c r="I5" s="6">
        <v>10081102.779999999</v>
      </c>
      <c r="J5" s="6">
        <v>36347589.640000001</v>
      </c>
    </row>
    <row r="6" spans="1:10">
      <c r="A6" s="16">
        <v>20100</v>
      </c>
      <c r="B6" s="18" t="s">
        <v>300</v>
      </c>
      <c r="C6" s="18" t="s">
        <v>297</v>
      </c>
      <c r="D6" t="s">
        <v>11</v>
      </c>
      <c r="E6" s="9" t="s">
        <v>10</v>
      </c>
      <c r="F6" s="6">
        <v>155000</v>
      </c>
      <c r="G6" s="6">
        <v>160000</v>
      </c>
      <c r="H6" s="6">
        <v>165000</v>
      </c>
      <c r="I6" s="6">
        <v>170000</v>
      </c>
      <c r="J6" s="6">
        <v>650000</v>
      </c>
    </row>
    <row r="7" spans="1:10">
      <c r="A7" s="16">
        <v>20100</v>
      </c>
      <c r="B7" s="18" t="s">
        <v>301</v>
      </c>
      <c r="C7" s="18" t="s">
        <v>297</v>
      </c>
      <c r="D7" t="s">
        <v>13</v>
      </c>
      <c r="E7" s="9" t="s">
        <v>12</v>
      </c>
      <c r="F7" s="6">
        <v>1340929.6299999999</v>
      </c>
      <c r="G7" s="6">
        <v>1570247.33</v>
      </c>
      <c r="H7" s="6">
        <v>1671500.51</v>
      </c>
      <c r="I7" s="6">
        <v>1901625.16</v>
      </c>
      <c r="J7" s="6">
        <v>6484302.6299999999</v>
      </c>
    </row>
    <row r="8" spans="1:10">
      <c r="A8" s="16">
        <v>20100</v>
      </c>
      <c r="B8" s="18" t="s">
        <v>302</v>
      </c>
      <c r="C8" s="18" t="s">
        <v>303</v>
      </c>
      <c r="D8" t="s">
        <v>15</v>
      </c>
      <c r="E8" s="9" t="s">
        <v>14</v>
      </c>
      <c r="F8" s="6">
        <v>5000</v>
      </c>
      <c r="G8" s="6">
        <v>8000</v>
      </c>
      <c r="H8" s="6">
        <v>10000</v>
      </c>
      <c r="I8" s="6">
        <v>10000</v>
      </c>
      <c r="J8" s="6">
        <v>33000</v>
      </c>
    </row>
    <row r="9" spans="1:10">
      <c r="A9" s="16">
        <v>20100</v>
      </c>
      <c r="B9" s="18" t="s">
        <v>296</v>
      </c>
      <c r="C9" s="18" t="s">
        <v>304</v>
      </c>
      <c r="D9" t="s">
        <v>17</v>
      </c>
      <c r="E9" s="9" t="s">
        <v>16</v>
      </c>
      <c r="F9" s="6">
        <v>21500</v>
      </c>
      <c r="G9" s="6">
        <v>31775</v>
      </c>
      <c r="H9" s="6">
        <v>37800</v>
      </c>
      <c r="I9" s="6">
        <v>42000</v>
      </c>
      <c r="J9" s="6">
        <v>133075</v>
      </c>
    </row>
    <row r="10" spans="1:10">
      <c r="A10" s="16">
        <v>20100</v>
      </c>
      <c r="B10" s="18" t="s">
        <v>296</v>
      </c>
      <c r="C10" s="18" t="s">
        <v>305</v>
      </c>
      <c r="D10" t="s">
        <v>19</v>
      </c>
      <c r="E10" s="9" t="s">
        <v>18</v>
      </c>
      <c r="F10" s="6">
        <v>63000</v>
      </c>
      <c r="G10" s="6">
        <v>64575</v>
      </c>
      <c r="H10" s="6">
        <v>75000</v>
      </c>
      <c r="I10" s="6">
        <v>80000</v>
      </c>
      <c r="J10" s="6">
        <v>282575</v>
      </c>
    </row>
    <row r="11" spans="1:10">
      <c r="A11" s="16">
        <v>20100</v>
      </c>
      <c r="B11" s="18" t="s">
        <v>306</v>
      </c>
      <c r="C11" s="18" t="s">
        <v>307</v>
      </c>
      <c r="D11" t="s">
        <v>21</v>
      </c>
      <c r="E11" s="9" t="s">
        <v>20</v>
      </c>
      <c r="F11" s="6">
        <v>1</v>
      </c>
      <c r="G11" s="6">
        <v>1</v>
      </c>
      <c r="H11" s="6">
        <v>1</v>
      </c>
      <c r="I11" s="6">
        <v>1</v>
      </c>
      <c r="J11" s="6">
        <v>4</v>
      </c>
    </row>
    <row r="12" spans="1:10">
      <c r="A12" s="16">
        <v>20100</v>
      </c>
      <c r="B12" s="18" t="s">
        <v>308</v>
      </c>
      <c r="C12" s="18" t="s">
        <v>309</v>
      </c>
      <c r="D12" t="s">
        <v>23</v>
      </c>
      <c r="E12" s="9" t="s">
        <v>22</v>
      </c>
      <c r="F12" s="6">
        <v>1000</v>
      </c>
      <c r="G12" s="6">
        <v>1000</v>
      </c>
      <c r="H12" s="6">
        <v>1000</v>
      </c>
      <c r="I12" s="6">
        <v>2500</v>
      </c>
      <c r="J12" s="6">
        <v>5500</v>
      </c>
    </row>
    <row r="13" spans="1:10">
      <c r="A13" s="16">
        <v>20200</v>
      </c>
      <c r="B13" s="18" t="s">
        <v>310</v>
      </c>
      <c r="C13" s="18" t="s">
        <v>311</v>
      </c>
      <c r="D13" t="s">
        <v>25</v>
      </c>
      <c r="E13" s="9" t="s">
        <v>24</v>
      </c>
      <c r="F13" s="6">
        <v>1001</v>
      </c>
      <c r="G13" s="6">
        <v>2001</v>
      </c>
      <c r="H13" s="6">
        <v>2001</v>
      </c>
      <c r="I13" s="6">
        <v>4501</v>
      </c>
      <c r="J13" s="6">
        <v>9504</v>
      </c>
    </row>
    <row r="14" spans="1:10">
      <c r="A14" s="16">
        <v>20300</v>
      </c>
      <c r="B14" s="18" t="s">
        <v>312</v>
      </c>
      <c r="C14" s="18" t="s">
        <v>313</v>
      </c>
      <c r="D14" t="s">
        <v>27</v>
      </c>
      <c r="E14" s="9" t="s">
        <v>26</v>
      </c>
      <c r="F14" s="6">
        <v>1</v>
      </c>
      <c r="G14" s="6">
        <v>1001</v>
      </c>
      <c r="H14" s="6">
        <v>1701</v>
      </c>
      <c r="I14" s="6">
        <v>2707</v>
      </c>
      <c r="J14" s="6">
        <v>5410</v>
      </c>
    </row>
    <row r="15" spans="1:10">
      <c r="A15" s="16">
        <v>20400</v>
      </c>
      <c r="B15" s="18" t="s">
        <v>314</v>
      </c>
      <c r="C15" s="18" t="s">
        <v>315</v>
      </c>
      <c r="D15" t="s">
        <v>29</v>
      </c>
      <c r="E15" s="9" t="s">
        <v>28</v>
      </c>
      <c r="F15" s="6">
        <v>10000</v>
      </c>
      <c r="G15" s="6">
        <v>15000</v>
      </c>
      <c r="H15" s="6">
        <v>20000</v>
      </c>
      <c r="I15" s="6">
        <v>25501</v>
      </c>
      <c r="J15" s="6">
        <v>70501</v>
      </c>
    </row>
    <row r="16" spans="1:10">
      <c r="A16" s="16">
        <v>20400</v>
      </c>
      <c r="B16" s="18" t="s">
        <v>316</v>
      </c>
      <c r="C16" s="18" t="s">
        <v>317</v>
      </c>
      <c r="D16" t="s">
        <v>31</v>
      </c>
      <c r="E16" s="9" t="s">
        <v>30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</row>
    <row r="17" spans="1:10">
      <c r="A17" s="16">
        <v>20400</v>
      </c>
      <c r="B17" s="18" t="s">
        <v>318</v>
      </c>
      <c r="C17" s="18" t="s">
        <v>309</v>
      </c>
      <c r="D17" t="s">
        <v>33</v>
      </c>
      <c r="E17" s="9" t="s">
        <v>32</v>
      </c>
      <c r="F17" s="6">
        <v>1</v>
      </c>
      <c r="G17" s="6">
        <v>1</v>
      </c>
      <c r="H17" s="6">
        <v>1</v>
      </c>
      <c r="I17" s="6">
        <v>1</v>
      </c>
      <c r="J17" s="6">
        <v>4</v>
      </c>
    </row>
    <row r="18" spans="1:10">
      <c r="A18" s="16">
        <v>30100</v>
      </c>
      <c r="B18" s="18" t="s">
        <v>319</v>
      </c>
      <c r="C18" s="18" t="s">
        <v>297</v>
      </c>
      <c r="D18" t="s">
        <v>35</v>
      </c>
      <c r="E18" s="9" t="s">
        <v>34</v>
      </c>
      <c r="F18" s="6">
        <v>36000</v>
      </c>
      <c r="G18" s="6">
        <v>36000</v>
      </c>
      <c r="H18" s="6">
        <v>36000</v>
      </c>
      <c r="I18" s="6">
        <v>36000</v>
      </c>
      <c r="J18" s="6">
        <v>144000</v>
      </c>
    </row>
    <row r="19" spans="1:10">
      <c r="A19" s="16">
        <v>30100</v>
      </c>
      <c r="B19" s="18" t="s">
        <v>320</v>
      </c>
      <c r="C19" s="18" t="s">
        <v>297</v>
      </c>
      <c r="D19" t="s">
        <v>37</v>
      </c>
      <c r="E19" s="9" t="s">
        <v>36</v>
      </c>
      <c r="F19" s="6">
        <v>17518</v>
      </c>
      <c r="G19" s="6">
        <v>17518</v>
      </c>
      <c r="H19" s="6">
        <v>17518</v>
      </c>
      <c r="I19" s="6">
        <v>17518</v>
      </c>
      <c r="J19" s="6">
        <v>70072</v>
      </c>
    </row>
    <row r="20" spans="1:10">
      <c r="A20" s="16">
        <v>30100</v>
      </c>
      <c r="B20" s="18" t="s">
        <v>301</v>
      </c>
      <c r="C20" s="18" t="s">
        <v>297</v>
      </c>
      <c r="D20" t="s">
        <v>39</v>
      </c>
      <c r="E20" s="9" t="s">
        <v>38</v>
      </c>
      <c r="F20" s="6">
        <v>41000</v>
      </c>
      <c r="G20" s="6">
        <v>41000</v>
      </c>
      <c r="H20" s="6">
        <v>41000</v>
      </c>
      <c r="I20" s="6">
        <v>41000</v>
      </c>
      <c r="J20" s="6">
        <v>164000</v>
      </c>
    </row>
    <row r="21" spans="1:10">
      <c r="A21" s="16">
        <v>30100</v>
      </c>
      <c r="B21" s="18" t="s">
        <v>321</v>
      </c>
      <c r="C21" s="18" t="s">
        <v>303</v>
      </c>
      <c r="D21" t="s">
        <v>41</v>
      </c>
      <c r="E21" s="9" t="s">
        <v>40</v>
      </c>
      <c r="F21" s="6">
        <v>10</v>
      </c>
      <c r="G21" s="6">
        <v>10</v>
      </c>
      <c r="H21" s="6">
        <v>10</v>
      </c>
      <c r="I21" s="6">
        <v>10</v>
      </c>
      <c r="J21" s="6">
        <v>40</v>
      </c>
    </row>
    <row r="22" spans="1:10">
      <c r="A22" s="16">
        <v>30100</v>
      </c>
      <c r="B22" s="18" t="s">
        <v>319</v>
      </c>
      <c r="C22" s="18" t="s">
        <v>304</v>
      </c>
      <c r="D22" t="s">
        <v>43</v>
      </c>
      <c r="E22" s="9" t="s">
        <v>42</v>
      </c>
      <c r="F22" s="6">
        <v>10</v>
      </c>
      <c r="G22" s="6">
        <v>10</v>
      </c>
      <c r="H22" s="6">
        <v>10</v>
      </c>
      <c r="I22" s="6">
        <v>10</v>
      </c>
      <c r="J22" s="6">
        <v>40</v>
      </c>
    </row>
    <row r="23" spans="1:10">
      <c r="A23" s="16">
        <v>30100</v>
      </c>
      <c r="B23" s="18" t="s">
        <v>319</v>
      </c>
      <c r="C23" s="18" t="s">
        <v>305</v>
      </c>
      <c r="D23" t="s">
        <v>45</v>
      </c>
      <c r="E23" s="9" t="s">
        <v>44</v>
      </c>
      <c r="F23" s="6">
        <v>26959016.559999999</v>
      </c>
      <c r="G23" s="6">
        <v>27856751.82</v>
      </c>
      <c r="H23" s="6">
        <v>28756524.899999999</v>
      </c>
      <c r="I23" s="6">
        <v>29679609.350000001</v>
      </c>
      <c r="J23" s="6">
        <v>113251902.63</v>
      </c>
    </row>
    <row r="24" spans="1:10">
      <c r="A24" s="16">
        <v>30100</v>
      </c>
      <c r="B24" s="18" t="s">
        <v>322</v>
      </c>
      <c r="C24" s="18" t="s">
        <v>323</v>
      </c>
      <c r="D24" t="s">
        <v>47</v>
      </c>
      <c r="E24" s="9" t="s">
        <v>46</v>
      </c>
      <c r="F24" s="6">
        <v>10000</v>
      </c>
      <c r="G24" s="6">
        <v>10000</v>
      </c>
      <c r="H24" s="6">
        <v>10000</v>
      </c>
      <c r="I24" s="6">
        <v>10000</v>
      </c>
      <c r="J24" s="6">
        <v>40000</v>
      </c>
    </row>
    <row r="25" spans="1:10">
      <c r="A25" s="16">
        <v>30100</v>
      </c>
      <c r="B25" s="18" t="s">
        <v>324</v>
      </c>
      <c r="C25" s="18" t="s">
        <v>325</v>
      </c>
      <c r="D25" t="s">
        <v>49</v>
      </c>
      <c r="E25" s="9" t="s">
        <v>48</v>
      </c>
      <c r="F25" s="6">
        <v>17413</v>
      </c>
      <c r="G25" s="6">
        <v>19002.57</v>
      </c>
      <c r="H25" s="6">
        <v>20347</v>
      </c>
      <c r="I25" s="6">
        <v>23004.34</v>
      </c>
      <c r="J25" s="6">
        <v>79766.91</v>
      </c>
    </row>
    <row r="26" spans="1:10">
      <c r="A26" s="16">
        <v>30100</v>
      </c>
      <c r="B26" s="18" t="s">
        <v>326</v>
      </c>
      <c r="C26" s="18" t="s">
        <v>325</v>
      </c>
      <c r="D26" s="11">
        <v>1001000</v>
      </c>
      <c r="E26" s="9" t="s">
        <v>50</v>
      </c>
      <c r="F26" s="6">
        <v>15562.5</v>
      </c>
      <c r="G26" s="6">
        <v>16146.09</v>
      </c>
      <c r="H26" s="6">
        <v>16751.57</v>
      </c>
      <c r="I26" s="6">
        <v>17379.759999999998</v>
      </c>
      <c r="J26" s="6">
        <v>65839.92</v>
      </c>
    </row>
    <row r="27" spans="1:10">
      <c r="A27" s="16">
        <v>30100</v>
      </c>
      <c r="B27" s="18" t="s">
        <v>327</v>
      </c>
      <c r="C27" s="18" t="s">
        <v>328</v>
      </c>
      <c r="D27" s="11">
        <v>1002000</v>
      </c>
      <c r="E27" s="9" t="s">
        <v>51</v>
      </c>
      <c r="F27" s="6">
        <v>19712.5</v>
      </c>
      <c r="G27" s="6">
        <v>20451.72</v>
      </c>
      <c r="H27" s="6">
        <v>21218.66</v>
      </c>
      <c r="I27" s="6">
        <v>22014.36</v>
      </c>
      <c r="J27" s="6">
        <v>83397.240000000005</v>
      </c>
    </row>
    <row r="28" spans="1:10">
      <c r="A28" s="16">
        <v>30200</v>
      </c>
      <c r="B28" s="18" t="s">
        <v>329</v>
      </c>
      <c r="C28" s="18" t="s">
        <v>330</v>
      </c>
      <c r="D28" s="11">
        <v>1003000</v>
      </c>
      <c r="E28" s="9" t="s">
        <v>52</v>
      </c>
      <c r="F28" s="6">
        <v>1</v>
      </c>
      <c r="G28" s="6">
        <v>1</v>
      </c>
      <c r="H28" s="6">
        <v>1</v>
      </c>
      <c r="I28" s="6">
        <v>1</v>
      </c>
      <c r="J28" s="6">
        <v>4</v>
      </c>
    </row>
    <row r="29" spans="1:10">
      <c r="A29" s="16">
        <v>30200</v>
      </c>
      <c r="B29" s="18" t="s">
        <v>331</v>
      </c>
      <c r="C29" s="18" t="s">
        <v>330</v>
      </c>
      <c r="D29" s="11">
        <v>1004000</v>
      </c>
      <c r="E29" s="9" t="s">
        <v>53</v>
      </c>
      <c r="F29" s="6">
        <v>20000</v>
      </c>
      <c r="G29" s="6">
        <v>22620.6</v>
      </c>
      <c r="H29" s="6">
        <v>25000</v>
      </c>
      <c r="I29" s="6">
        <v>30000</v>
      </c>
      <c r="J29" s="6">
        <v>97620.6</v>
      </c>
    </row>
    <row r="30" spans="1:10">
      <c r="A30" s="16">
        <v>30200</v>
      </c>
      <c r="B30" s="18" t="s">
        <v>332</v>
      </c>
      <c r="C30" s="18" t="s">
        <v>330</v>
      </c>
      <c r="D30" s="11">
        <v>1005000</v>
      </c>
      <c r="E30" s="9" t="s">
        <v>54</v>
      </c>
      <c r="F30" s="6">
        <v>1</v>
      </c>
      <c r="G30" s="6">
        <v>1</v>
      </c>
      <c r="H30" s="6">
        <v>1</v>
      </c>
      <c r="I30" s="6">
        <v>1</v>
      </c>
      <c r="J30" s="6">
        <v>4</v>
      </c>
    </row>
    <row r="31" spans="1:10">
      <c r="A31" s="16">
        <v>30200</v>
      </c>
      <c r="B31" s="18" t="s">
        <v>333</v>
      </c>
      <c r="C31" s="18" t="s">
        <v>330</v>
      </c>
      <c r="D31" s="11">
        <v>1006000</v>
      </c>
      <c r="E31" s="9" t="s">
        <v>55</v>
      </c>
      <c r="F31" s="6">
        <v>50000</v>
      </c>
      <c r="G31" s="6">
        <v>55000</v>
      </c>
      <c r="H31" s="6">
        <v>60000</v>
      </c>
      <c r="I31" s="6">
        <v>70000</v>
      </c>
      <c r="J31" s="6">
        <v>235000</v>
      </c>
    </row>
    <row r="32" spans="1:10">
      <c r="A32" s="16">
        <v>30200</v>
      </c>
      <c r="B32" s="18" t="s">
        <v>334</v>
      </c>
      <c r="C32" s="18" t="s">
        <v>330</v>
      </c>
      <c r="D32" s="11">
        <v>1007000</v>
      </c>
      <c r="E32" s="9" t="s">
        <v>56</v>
      </c>
      <c r="F32" s="6">
        <v>1001</v>
      </c>
      <c r="G32" s="6">
        <v>2500</v>
      </c>
      <c r="H32" s="6">
        <v>3400</v>
      </c>
      <c r="I32" s="6">
        <v>4000</v>
      </c>
      <c r="J32" s="6">
        <v>10901</v>
      </c>
    </row>
    <row r="33" spans="1:10">
      <c r="A33" s="16">
        <v>30200</v>
      </c>
      <c r="B33" s="18" t="s">
        <v>335</v>
      </c>
      <c r="C33" s="18" t="s">
        <v>330</v>
      </c>
      <c r="D33" s="11">
        <v>1009000</v>
      </c>
      <c r="E33" s="9" t="s">
        <v>57</v>
      </c>
      <c r="F33" s="6">
        <v>0</v>
      </c>
      <c r="G33" s="6">
        <v>2500</v>
      </c>
      <c r="H33" s="6">
        <v>4500</v>
      </c>
      <c r="I33" s="6">
        <v>5500</v>
      </c>
      <c r="J33" s="6">
        <v>12500</v>
      </c>
    </row>
    <row r="34" spans="1:10">
      <c r="A34" s="16">
        <v>30200</v>
      </c>
      <c r="B34" s="18" t="s">
        <v>336</v>
      </c>
      <c r="C34" s="18" t="s">
        <v>330</v>
      </c>
      <c r="D34" s="11">
        <v>1010000</v>
      </c>
      <c r="E34" s="9" t="s">
        <v>58</v>
      </c>
      <c r="F34" s="6">
        <v>1</v>
      </c>
      <c r="G34" s="6">
        <v>1</v>
      </c>
      <c r="H34" s="6">
        <v>1</v>
      </c>
      <c r="I34" s="6">
        <v>501</v>
      </c>
      <c r="J34" s="6">
        <v>504</v>
      </c>
    </row>
    <row r="35" spans="1:10">
      <c r="A35" s="16">
        <v>40100</v>
      </c>
      <c r="B35" s="18" t="s">
        <v>337</v>
      </c>
      <c r="C35" s="18" t="s">
        <v>338</v>
      </c>
      <c r="D35" s="11">
        <v>1014000</v>
      </c>
      <c r="E35" s="9" t="s">
        <v>59</v>
      </c>
      <c r="F35" s="6">
        <v>1001</v>
      </c>
      <c r="G35" s="6">
        <v>1001</v>
      </c>
      <c r="H35" s="6">
        <v>3001</v>
      </c>
      <c r="I35" s="6">
        <v>5501</v>
      </c>
      <c r="J35" s="6">
        <v>10504</v>
      </c>
    </row>
    <row r="36" spans="1:10">
      <c r="A36" s="16">
        <v>40100</v>
      </c>
      <c r="B36" s="18" t="s">
        <v>339</v>
      </c>
      <c r="C36" s="18" t="s">
        <v>338</v>
      </c>
      <c r="D36" s="11">
        <v>1015000</v>
      </c>
      <c r="E36" s="9" t="s">
        <v>60</v>
      </c>
      <c r="F36" s="6">
        <v>1</v>
      </c>
      <c r="G36" s="6">
        <v>1</v>
      </c>
      <c r="H36" s="6">
        <v>1</v>
      </c>
      <c r="I36" s="6">
        <v>1</v>
      </c>
      <c r="J36" s="6">
        <v>4</v>
      </c>
    </row>
    <row r="37" spans="1:10">
      <c r="A37" s="16">
        <v>40100</v>
      </c>
      <c r="B37" s="18" t="s">
        <v>340</v>
      </c>
      <c r="C37" s="18" t="s">
        <v>338</v>
      </c>
      <c r="D37" s="11">
        <v>1016000</v>
      </c>
      <c r="E37" s="9" t="s">
        <v>61</v>
      </c>
      <c r="F37" s="6">
        <v>1000</v>
      </c>
      <c r="G37" s="6">
        <v>1000</v>
      </c>
      <c r="H37" s="6">
        <v>1500</v>
      </c>
      <c r="I37" s="6">
        <v>2000</v>
      </c>
      <c r="J37" s="6">
        <v>5500</v>
      </c>
    </row>
    <row r="38" spans="1:10">
      <c r="A38" s="16">
        <v>40100</v>
      </c>
      <c r="B38" s="18" t="s">
        <v>341</v>
      </c>
      <c r="C38" s="18" t="s">
        <v>297</v>
      </c>
      <c r="D38" s="11">
        <v>1017000</v>
      </c>
      <c r="E38" s="9" t="s">
        <v>62</v>
      </c>
      <c r="F38" s="6">
        <v>1</v>
      </c>
      <c r="G38" s="6">
        <v>1</v>
      </c>
      <c r="H38" s="6">
        <v>1</v>
      </c>
      <c r="I38" s="6">
        <v>1001</v>
      </c>
      <c r="J38" s="6">
        <v>1004</v>
      </c>
    </row>
    <row r="39" spans="1:10">
      <c r="A39" s="16">
        <v>40100</v>
      </c>
      <c r="B39" s="18" t="s">
        <v>301</v>
      </c>
      <c r="C39" s="18" t="s">
        <v>297</v>
      </c>
      <c r="D39" s="11">
        <v>1018000</v>
      </c>
      <c r="E39" s="9" t="s">
        <v>63</v>
      </c>
      <c r="F39" s="6">
        <v>1</v>
      </c>
      <c r="G39" s="6">
        <v>1</v>
      </c>
      <c r="H39" s="6">
        <v>1</v>
      </c>
      <c r="I39" s="6">
        <v>1001</v>
      </c>
      <c r="J39" s="6">
        <v>1004</v>
      </c>
    </row>
    <row r="40" spans="1:10">
      <c r="A40" s="16">
        <v>40100</v>
      </c>
      <c r="B40" s="18" t="s">
        <v>342</v>
      </c>
      <c r="C40" s="18" t="s">
        <v>303</v>
      </c>
      <c r="D40" s="11">
        <v>1019000</v>
      </c>
      <c r="E40" s="9" t="s">
        <v>64</v>
      </c>
      <c r="F40" s="6">
        <v>26000</v>
      </c>
      <c r="G40" s="6">
        <v>19000</v>
      </c>
      <c r="H40" s="6">
        <v>17000</v>
      </c>
      <c r="I40" s="6">
        <v>20000</v>
      </c>
      <c r="J40" s="6">
        <v>82000</v>
      </c>
    </row>
    <row r="41" spans="1:10">
      <c r="A41" s="16">
        <v>40100</v>
      </c>
      <c r="B41" s="18" t="s">
        <v>341</v>
      </c>
      <c r="C41" s="18" t="s">
        <v>304</v>
      </c>
      <c r="D41" s="11">
        <v>1020000</v>
      </c>
      <c r="E41" s="9" t="s">
        <v>65</v>
      </c>
      <c r="F41" s="6">
        <v>3000</v>
      </c>
      <c r="G41" s="6">
        <v>4000</v>
      </c>
      <c r="H41" s="6">
        <v>4000</v>
      </c>
      <c r="I41" s="6">
        <v>7000</v>
      </c>
      <c r="J41" s="6">
        <v>18000</v>
      </c>
    </row>
    <row r="42" spans="1:10">
      <c r="A42" s="16">
        <v>40100</v>
      </c>
      <c r="B42" s="18" t="s">
        <v>341</v>
      </c>
      <c r="C42" s="18" t="s">
        <v>305</v>
      </c>
      <c r="D42" s="11">
        <v>1021000</v>
      </c>
      <c r="E42" s="9" t="s">
        <v>66</v>
      </c>
      <c r="F42" s="6">
        <v>1000</v>
      </c>
      <c r="G42" s="6">
        <v>4500</v>
      </c>
      <c r="H42" s="6">
        <v>6000</v>
      </c>
      <c r="I42" s="6">
        <v>10000</v>
      </c>
      <c r="J42" s="6">
        <v>21500</v>
      </c>
    </row>
    <row r="43" spans="1:10">
      <c r="A43" s="16">
        <v>40100</v>
      </c>
      <c r="B43" s="18" t="s">
        <v>343</v>
      </c>
      <c r="C43" s="18" t="s">
        <v>344</v>
      </c>
      <c r="D43" s="11">
        <v>1022000</v>
      </c>
      <c r="E43" s="9" t="s">
        <v>67</v>
      </c>
      <c r="F43" s="6">
        <v>1</v>
      </c>
      <c r="G43" s="6">
        <v>1</v>
      </c>
      <c r="H43" s="6">
        <v>1</v>
      </c>
      <c r="I43" s="6">
        <v>1</v>
      </c>
      <c r="J43" s="6">
        <v>4</v>
      </c>
    </row>
    <row r="44" spans="1:10">
      <c r="A44" s="16">
        <v>40200</v>
      </c>
      <c r="B44" s="18" t="s">
        <v>345</v>
      </c>
      <c r="C44" s="18" t="s">
        <v>346</v>
      </c>
      <c r="D44" s="11">
        <v>1023000</v>
      </c>
      <c r="E44" s="9" t="s">
        <v>68</v>
      </c>
      <c r="F44" s="6">
        <v>600000</v>
      </c>
      <c r="G44" s="6">
        <v>380000</v>
      </c>
      <c r="H44" s="6">
        <v>380000</v>
      </c>
      <c r="I44" s="6">
        <v>0</v>
      </c>
      <c r="J44" s="6">
        <v>1360000</v>
      </c>
    </row>
    <row r="45" spans="1:10">
      <c r="A45" s="16">
        <v>40200</v>
      </c>
      <c r="B45" s="18" t="s">
        <v>347</v>
      </c>
      <c r="C45" s="18" t="s">
        <v>348</v>
      </c>
      <c r="D45" s="11">
        <v>1024000</v>
      </c>
      <c r="E45" s="9" t="s">
        <v>69</v>
      </c>
      <c r="F45" s="6">
        <v>1</v>
      </c>
      <c r="G45" s="6">
        <v>1</v>
      </c>
      <c r="H45" s="6">
        <v>1</v>
      </c>
      <c r="I45" s="6">
        <v>1</v>
      </c>
      <c r="J45" s="6">
        <v>4</v>
      </c>
    </row>
    <row r="46" spans="1:10">
      <c r="A46" s="16">
        <v>40200</v>
      </c>
      <c r="B46" s="18" t="s">
        <v>349</v>
      </c>
      <c r="C46" s="18" t="s">
        <v>350</v>
      </c>
      <c r="D46" s="11">
        <v>1025000</v>
      </c>
      <c r="E46" s="9" t="s">
        <v>70</v>
      </c>
      <c r="F46" s="6">
        <v>5001</v>
      </c>
      <c r="G46" s="6">
        <v>7501</v>
      </c>
      <c r="H46" s="6">
        <v>7501</v>
      </c>
      <c r="I46" s="6">
        <v>15001</v>
      </c>
      <c r="J46" s="6">
        <v>35004</v>
      </c>
    </row>
    <row r="47" spans="1:10">
      <c r="A47" s="16">
        <v>40200</v>
      </c>
      <c r="B47" s="18" t="s">
        <v>351</v>
      </c>
      <c r="C47" s="18" t="s">
        <v>350</v>
      </c>
      <c r="D47" s="11">
        <v>1026000</v>
      </c>
      <c r="E47" s="9" t="s">
        <v>71</v>
      </c>
      <c r="F47" s="6">
        <v>10000</v>
      </c>
      <c r="G47" s="6">
        <v>10000</v>
      </c>
      <c r="H47" s="6">
        <v>10000</v>
      </c>
      <c r="I47" s="6">
        <v>55154</v>
      </c>
      <c r="J47" s="6">
        <v>85154</v>
      </c>
    </row>
    <row r="48" spans="1:10">
      <c r="A48" s="16">
        <v>40200</v>
      </c>
      <c r="B48" s="18" t="s">
        <v>352</v>
      </c>
      <c r="C48" s="18" t="s">
        <v>350</v>
      </c>
      <c r="D48" s="11">
        <v>1027000</v>
      </c>
      <c r="E48" s="9" t="s">
        <v>72</v>
      </c>
      <c r="F48" s="6">
        <v>310756.24</v>
      </c>
      <c r="G48" s="6">
        <v>356590.5</v>
      </c>
      <c r="H48" s="6">
        <v>370880</v>
      </c>
      <c r="I48" s="6">
        <v>435558.75</v>
      </c>
      <c r="J48" s="6">
        <v>1473785.49</v>
      </c>
    </row>
    <row r="49" spans="1:10">
      <c r="A49" s="16">
        <v>50100</v>
      </c>
      <c r="B49" s="18" t="s">
        <v>353</v>
      </c>
      <c r="C49" s="18" t="s">
        <v>297</v>
      </c>
      <c r="D49" s="11">
        <v>1028000</v>
      </c>
      <c r="E49" s="9" t="s">
        <v>73</v>
      </c>
      <c r="F49" s="6">
        <v>1</v>
      </c>
      <c r="G49" s="6">
        <v>1</v>
      </c>
      <c r="H49" s="6">
        <v>1</v>
      </c>
      <c r="I49" s="6">
        <v>1</v>
      </c>
      <c r="J49" s="6">
        <v>4</v>
      </c>
    </row>
    <row r="50" spans="1:10">
      <c r="A50" s="16">
        <v>50100</v>
      </c>
      <c r="B50" s="18" t="s">
        <v>354</v>
      </c>
      <c r="C50" s="18" t="s">
        <v>297</v>
      </c>
      <c r="D50" s="11">
        <v>1029000</v>
      </c>
      <c r="E50" s="9" t="s">
        <v>52</v>
      </c>
      <c r="F50" s="6">
        <v>200000</v>
      </c>
      <c r="G50" s="6">
        <v>250000</v>
      </c>
      <c r="H50" s="6">
        <v>255000</v>
      </c>
      <c r="I50" s="6">
        <v>260000</v>
      </c>
      <c r="J50" s="6">
        <v>965000</v>
      </c>
    </row>
    <row r="51" spans="1:10">
      <c r="A51" s="16">
        <v>50100</v>
      </c>
      <c r="B51" s="18" t="s">
        <v>355</v>
      </c>
      <c r="C51" s="18" t="s">
        <v>297</v>
      </c>
      <c r="D51" s="11">
        <v>1030000</v>
      </c>
      <c r="E51" s="9" t="s">
        <v>74</v>
      </c>
      <c r="F51" s="6">
        <v>220</v>
      </c>
      <c r="G51" s="6">
        <v>220</v>
      </c>
      <c r="H51" s="6">
        <v>0</v>
      </c>
      <c r="I51" s="6">
        <v>0</v>
      </c>
      <c r="J51" s="6">
        <v>440</v>
      </c>
    </row>
    <row r="52" spans="1:10">
      <c r="A52" s="16">
        <v>50100</v>
      </c>
      <c r="B52" s="18" t="s">
        <v>356</v>
      </c>
      <c r="C52" s="18" t="s">
        <v>297</v>
      </c>
      <c r="D52" s="11">
        <v>1031000</v>
      </c>
      <c r="E52" s="9" t="s">
        <v>75</v>
      </c>
      <c r="F52" s="6">
        <v>4000</v>
      </c>
      <c r="G52" s="6">
        <v>4000</v>
      </c>
      <c r="H52" s="6">
        <v>4000</v>
      </c>
      <c r="I52" s="6">
        <v>4000</v>
      </c>
      <c r="J52" s="6">
        <v>16000</v>
      </c>
    </row>
    <row r="53" spans="1:10">
      <c r="A53" s="16">
        <v>50100</v>
      </c>
      <c r="B53" s="18" t="s">
        <v>357</v>
      </c>
      <c r="C53" s="18" t="s">
        <v>297</v>
      </c>
      <c r="D53" s="11">
        <v>1032000</v>
      </c>
      <c r="E53" s="9" t="s">
        <v>76</v>
      </c>
      <c r="F53" s="6">
        <v>19976</v>
      </c>
      <c r="G53" s="6">
        <v>19976</v>
      </c>
      <c r="H53" s="6">
        <v>19976</v>
      </c>
      <c r="I53" s="6">
        <v>19976</v>
      </c>
      <c r="J53" s="6">
        <v>79904</v>
      </c>
    </row>
    <row r="54" spans="1:10">
      <c r="A54" s="16">
        <v>50100</v>
      </c>
      <c r="B54" s="18" t="s">
        <v>358</v>
      </c>
      <c r="C54" s="18" t="s">
        <v>297</v>
      </c>
      <c r="D54" s="11">
        <v>1033000</v>
      </c>
      <c r="E54" s="9" t="s">
        <v>77</v>
      </c>
      <c r="F54" s="6">
        <v>10</v>
      </c>
      <c r="G54" s="6">
        <v>10</v>
      </c>
      <c r="H54" s="6">
        <v>10</v>
      </c>
      <c r="I54" s="6">
        <v>10</v>
      </c>
      <c r="J54" s="6">
        <v>40</v>
      </c>
    </row>
    <row r="55" spans="1:10">
      <c r="A55" s="16">
        <v>50100</v>
      </c>
      <c r="B55" s="18" t="s">
        <v>359</v>
      </c>
      <c r="C55" s="18" t="s">
        <v>297</v>
      </c>
      <c r="D55" s="11">
        <v>1034000</v>
      </c>
      <c r="E55" s="9" t="s">
        <v>78</v>
      </c>
      <c r="F55" s="6">
        <v>307286.84000000003</v>
      </c>
      <c r="G55" s="6">
        <v>214754.79</v>
      </c>
      <c r="H55" s="6">
        <v>124764.79</v>
      </c>
      <c r="I55" s="6">
        <v>115329.31</v>
      </c>
      <c r="J55" s="6">
        <v>762135.73</v>
      </c>
    </row>
    <row r="56" spans="1:10">
      <c r="A56" s="16">
        <v>50100</v>
      </c>
      <c r="B56" s="18" t="s">
        <v>360</v>
      </c>
      <c r="C56" s="18" t="s">
        <v>297</v>
      </c>
      <c r="D56" s="11">
        <v>1035000</v>
      </c>
      <c r="E56" s="9" t="s">
        <v>79</v>
      </c>
      <c r="F56" s="6">
        <v>12480</v>
      </c>
      <c r="G56" s="6">
        <v>12480</v>
      </c>
      <c r="H56" s="6">
        <v>12480</v>
      </c>
      <c r="I56" s="6">
        <v>12480</v>
      </c>
      <c r="J56" s="6">
        <v>49920</v>
      </c>
    </row>
    <row r="57" spans="1:10">
      <c r="A57" s="16">
        <v>50100</v>
      </c>
      <c r="B57" s="18" t="s">
        <v>361</v>
      </c>
      <c r="C57" s="18" t="s">
        <v>297</v>
      </c>
      <c r="D57" s="11">
        <v>1060000</v>
      </c>
      <c r="E57" s="9" t="s">
        <v>80</v>
      </c>
      <c r="F57" s="6">
        <v>153400</v>
      </c>
      <c r="G57" s="6">
        <v>215900</v>
      </c>
      <c r="H57" s="6">
        <v>249500.88</v>
      </c>
      <c r="I57" s="6">
        <v>300790.3</v>
      </c>
      <c r="J57" s="6">
        <v>919591.18</v>
      </c>
    </row>
    <row r="58" spans="1:10">
      <c r="A58" s="16">
        <v>50100</v>
      </c>
      <c r="B58" s="18" t="s">
        <v>362</v>
      </c>
      <c r="C58" s="18" t="s">
        <v>363</v>
      </c>
      <c r="D58" s="11">
        <v>1061000</v>
      </c>
      <c r="E58" s="9" t="s">
        <v>81</v>
      </c>
      <c r="F58" s="6">
        <v>1</v>
      </c>
      <c r="G58" s="6">
        <v>1</v>
      </c>
      <c r="H58" s="6">
        <v>1</v>
      </c>
      <c r="I58" s="6">
        <v>1</v>
      </c>
      <c r="J58" s="6">
        <v>4</v>
      </c>
    </row>
    <row r="59" spans="1:10">
      <c r="A59" s="16">
        <v>50100</v>
      </c>
      <c r="B59" s="18" t="s">
        <v>364</v>
      </c>
      <c r="C59" s="18" t="s">
        <v>363</v>
      </c>
      <c r="D59" s="11">
        <v>1065000</v>
      </c>
      <c r="E59" s="9" t="s">
        <v>82</v>
      </c>
      <c r="F59" s="6">
        <v>220349</v>
      </c>
      <c r="G59" s="6">
        <v>250899</v>
      </c>
      <c r="H59" s="6">
        <v>270549.77</v>
      </c>
      <c r="I59" s="6">
        <v>350000</v>
      </c>
      <c r="J59" s="6">
        <v>1091797.77</v>
      </c>
    </row>
    <row r="60" spans="1:10">
      <c r="A60" s="16">
        <v>50100</v>
      </c>
      <c r="B60" s="18" t="s">
        <v>365</v>
      </c>
      <c r="C60" s="18" t="s">
        <v>303</v>
      </c>
      <c r="D60" s="11">
        <v>1066000</v>
      </c>
      <c r="E60" s="9" t="s">
        <v>83</v>
      </c>
      <c r="F60" s="6">
        <v>1500</v>
      </c>
      <c r="G60" s="6">
        <v>1500</v>
      </c>
      <c r="H60" s="6">
        <v>2000</v>
      </c>
      <c r="I60" s="6">
        <v>2000</v>
      </c>
      <c r="J60" s="6">
        <v>7000</v>
      </c>
    </row>
    <row r="61" spans="1:10">
      <c r="A61" s="16">
        <v>50100</v>
      </c>
      <c r="B61" s="18" t="s">
        <v>366</v>
      </c>
      <c r="C61" s="18" t="s">
        <v>303</v>
      </c>
      <c r="D61" s="11">
        <v>1067000</v>
      </c>
      <c r="E61" s="9" t="s">
        <v>84</v>
      </c>
      <c r="F61" s="6">
        <v>0</v>
      </c>
      <c r="G61" s="6">
        <v>30000</v>
      </c>
      <c r="H61" s="6">
        <v>50000</v>
      </c>
      <c r="I61" s="6">
        <v>0</v>
      </c>
      <c r="J61" s="6">
        <v>80000</v>
      </c>
    </row>
    <row r="62" spans="1:10">
      <c r="A62" s="16">
        <v>50100</v>
      </c>
      <c r="B62" s="18" t="s">
        <v>355</v>
      </c>
      <c r="C62" s="18" t="s">
        <v>304</v>
      </c>
      <c r="D62" s="11">
        <v>2001000</v>
      </c>
      <c r="E62" s="9" t="s">
        <v>85</v>
      </c>
      <c r="F62" s="6">
        <v>460650</v>
      </c>
      <c r="G62" s="6">
        <v>459670.81</v>
      </c>
      <c r="H62" s="6">
        <v>453556.44</v>
      </c>
      <c r="I62" s="6">
        <v>445530.93</v>
      </c>
      <c r="J62" s="6">
        <v>1819408.18</v>
      </c>
    </row>
    <row r="63" spans="1:10">
      <c r="A63" s="16">
        <v>50100</v>
      </c>
      <c r="B63" s="18" t="s">
        <v>355</v>
      </c>
      <c r="C63" s="18" t="s">
        <v>305</v>
      </c>
      <c r="D63" s="11">
        <v>2002000</v>
      </c>
      <c r="E63" s="9" t="s">
        <v>86</v>
      </c>
      <c r="F63" s="6">
        <v>42931</v>
      </c>
      <c r="G63" s="6">
        <v>52916.88</v>
      </c>
      <c r="H63" s="6">
        <v>66401.259999999995</v>
      </c>
      <c r="I63" s="6">
        <v>83903.81</v>
      </c>
      <c r="J63" s="6">
        <v>246152.95</v>
      </c>
    </row>
    <row r="64" spans="1:10">
      <c r="A64" s="16">
        <v>50100</v>
      </c>
      <c r="B64" s="18" t="s">
        <v>367</v>
      </c>
      <c r="C64" s="18" t="s">
        <v>368</v>
      </c>
      <c r="D64" s="11">
        <v>2003000</v>
      </c>
      <c r="E64" s="9" t="s">
        <v>87</v>
      </c>
      <c r="F64" s="6">
        <v>15562.5</v>
      </c>
      <c r="G64" s="6">
        <v>16146.09</v>
      </c>
      <c r="H64" s="6">
        <v>16751.57</v>
      </c>
      <c r="I64" s="6">
        <v>17379.759999999998</v>
      </c>
      <c r="J64" s="6">
        <v>65839.92</v>
      </c>
    </row>
    <row r="65" spans="1:10">
      <c r="A65" s="16">
        <v>60100</v>
      </c>
      <c r="B65" s="18" t="s">
        <v>369</v>
      </c>
      <c r="C65" s="18" t="s">
        <v>297</v>
      </c>
      <c r="D65" s="11">
        <v>2004000</v>
      </c>
      <c r="E65" s="9" t="s">
        <v>88</v>
      </c>
      <c r="F65" s="6">
        <v>3822150</v>
      </c>
      <c r="G65" s="6">
        <v>3965480.63</v>
      </c>
      <c r="H65" s="6">
        <v>4114186.15</v>
      </c>
      <c r="I65" s="6">
        <v>4268468.13</v>
      </c>
      <c r="J65" s="6">
        <v>16170284.91</v>
      </c>
    </row>
    <row r="66" spans="1:10">
      <c r="A66" s="16">
        <v>60100</v>
      </c>
      <c r="B66" s="18" t="s">
        <v>301</v>
      </c>
      <c r="C66" s="18" t="s">
        <v>297</v>
      </c>
      <c r="D66" s="11">
        <v>2005000</v>
      </c>
      <c r="E66" s="9" t="s">
        <v>89</v>
      </c>
      <c r="F66" s="6">
        <v>2185373.77</v>
      </c>
      <c r="G66" s="6">
        <v>2326189.59</v>
      </c>
      <c r="H66" s="6">
        <v>2461855.35</v>
      </c>
      <c r="I66" s="6">
        <v>2522552.41</v>
      </c>
      <c r="J66" s="6">
        <v>9495971.1199999992</v>
      </c>
    </row>
    <row r="67" spans="1:10">
      <c r="A67" s="16">
        <v>60100</v>
      </c>
      <c r="B67" s="18" t="s">
        <v>370</v>
      </c>
      <c r="C67" s="18" t="s">
        <v>371</v>
      </c>
      <c r="D67" s="11">
        <v>2006000</v>
      </c>
      <c r="E67" s="9" t="s">
        <v>90</v>
      </c>
      <c r="F67" s="6">
        <v>705811.75</v>
      </c>
      <c r="G67" s="6">
        <v>761843.08</v>
      </c>
      <c r="H67" s="6">
        <v>815386.81</v>
      </c>
      <c r="I67" s="6">
        <v>832798.82</v>
      </c>
      <c r="J67" s="6">
        <v>3115840.46</v>
      </c>
    </row>
    <row r="68" spans="1:10">
      <c r="A68" s="16">
        <v>60100</v>
      </c>
      <c r="B68" s="18" t="s">
        <v>372</v>
      </c>
      <c r="C68" s="18" t="s">
        <v>371</v>
      </c>
      <c r="D68" s="11">
        <v>2007000</v>
      </c>
      <c r="E68" s="9" t="s">
        <v>91</v>
      </c>
      <c r="F68" s="6">
        <v>1797109.27</v>
      </c>
      <c r="G68" s="6">
        <v>1947617.28</v>
      </c>
      <c r="H68" s="6">
        <v>2091178.78</v>
      </c>
      <c r="I68" s="6">
        <v>2133883.67</v>
      </c>
      <c r="J68" s="6">
        <v>7969789</v>
      </c>
    </row>
    <row r="69" spans="1:10">
      <c r="A69" s="16">
        <v>60100</v>
      </c>
      <c r="B69" s="18" t="s">
        <v>373</v>
      </c>
      <c r="C69" s="18" t="s">
        <v>371</v>
      </c>
      <c r="D69" s="11">
        <v>2008000</v>
      </c>
      <c r="E69" s="9" t="s">
        <v>92</v>
      </c>
      <c r="F69" s="6">
        <v>2864233.2</v>
      </c>
      <c r="G69" s="6">
        <v>3181510.01</v>
      </c>
      <c r="H69" s="6">
        <v>3481669.55</v>
      </c>
      <c r="I69" s="6">
        <v>3533659.18</v>
      </c>
      <c r="J69" s="6">
        <v>13061071.939999999</v>
      </c>
    </row>
    <row r="70" spans="1:10">
      <c r="A70" s="16">
        <v>60100</v>
      </c>
      <c r="B70" s="18" t="s">
        <v>374</v>
      </c>
      <c r="C70" s="18" t="s">
        <v>371</v>
      </c>
      <c r="D70" s="11">
        <v>2009000</v>
      </c>
      <c r="E70" s="9" t="s">
        <v>93</v>
      </c>
      <c r="F70" s="6">
        <v>2741649.58</v>
      </c>
      <c r="G70" s="6">
        <v>2992457.47</v>
      </c>
      <c r="H70" s="6">
        <v>3231012.23</v>
      </c>
      <c r="I70" s="6">
        <v>3291760.76</v>
      </c>
      <c r="J70" s="6">
        <v>12256880.039999999</v>
      </c>
    </row>
    <row r="71" spans="1:10">
      <c r="A71" s="16">
        <v>60100</v>
      </c>
      <c r="B71" s="18" t="s">
        <v>375</v>
      </c>
      <c r="C71" s="18" t="s">
        <v>371</v>
      </c>
      <c r="D71" s="11">
        <v>2010000</v>
      </c>
      <c r="E71" s="9" t="s">
        <v>94</v>
      </c>
      <c r="F71" s="6">
        <v>151855.76</v>
      </c>
      <c r="G71" s="6">
        <v>161783.38</v>
      </c>
      <c r="H71" s="6">
        <v>171342.01</v>
      </c>
      <c r="I71" s="6">
        <v>175530.04</v>
      </c>
      <c r="J71" s="6">
        <v>660511.18999999994</v>
      </c>
    </row>
    <row r="72" spans="1:10">
      <c r="A72" s="16">
        <v>60100</v>
      </c>
      <c r="B72" s="18" t="s">
        <v>376</v>
      </c>
      <c r="C72" s="18" t="s">
        <v>363</v>
      </c>
      <c r="D72" s="11">
        <v>2011000</v>
      </c>
      <c r="E72" s="9" t="s">
        <v>95</v>
      </c>
      <c r="F72" s="6">
        <v>480667.77</v>
      </c>
      <c r="G72" s="6">
        <v>507467.88</v>
      </c>
      <c r="H72" s="6">
        <v>533461.15</v>
      </c>
      <c r="I72" s="6">
        <v>547677.73</v>
      </c>
      <c r="J72" s="6">
        <v>2069274.53</v>
      </c>
    </row>
    <row r="73" spans="1:10">
      <c r="A73" s="16">
        <v>60100</v>
      </c>
      <c r="B73" s="18" t="s">
        <v>377</v>
      </c>
      <c r="C73" s="18" t="s">
        <v>303</v>
      </c>
      <c r="D73" s="11">
        <v>2012000</v>
      </c>
      <c r="E73" s="9" t="s">
        <v>96</v>
      </c>
      <c r="F73" s="6">
        <v>5876701.3899999997</v>
      </c>
      <c r="G73" s="6">
        <v>6363209.3600000003</v>
      </c>
      <c r="H73" s="6">
        <v>6827444.3300000001</v>
      </c>
      <c r="I73" s="6">
        <v>6968269.6399999997</v>
      </c>
      <c r="J73" s="6">
        <v>26035624.719999999</v>
      </c>
    </row>
    <row r="74" spans="1:10">
      <c r="A74" s="16">
        <v>60100</v>
      </c>
      <c r="B74" s="18" t="s">
        <v>378</v>
      </c>
      <c r="C74" s="18" t="s">
        <v>379</v>
      </c>
      <c r="D74" s="11">
        <v>2013000</v>
      </c>
      <c r="E74" s="9" t="s">
        <v>97</v>
      </c>
      <c r="F74" s="6">
        <v>14718741.84</v>
      </c>
      <c r="G74" s="6">
        <v>16015795.83</v>
      </c>
      <c r="H74" s="6">
        <v>17250929.010000002</v>
      </c>
      <c r="I74" s="6">
        <v>17587326.219999999</v>
      </c>
      <c r="J74" s="6">
        <v>65572792.899999999</v>
      </c>
    </row>
    <row r="75" spans="1:10">
      <c r="A75" s="16">
        <v>60100</v>
      </c>
      <c r="B75" s="18" t="s">
        <v>380</v>
      </c>
      <c r="C75" s="18" t="s">
        <v>379</v>
      </c>
      <c r="D75" s="11">
        <v>2014000</v>
      </c>
      <c r="E75" s="9" t="s">
        <v>98</v>
      </c>
      <c r="F75" s="6">
        <v>4929906.63</v>
      </c>
      <c r="G75" s="6">
        <v>5371263.4500000002</v>
      </c>
      <c r="H75" s="6">
        <v>5791339.8600000003</v>
      </c>
      <c r="I75" s="6">
        <v>5902575.7599999998</v>
      </c>
      <c r="J75" s="6">
        <v>21995085.699999999</v>
      </c>
    </row>
    <row r="76" spans="1:10">
      <c r="A76" s="16">
        <v>60100</v>
      </c>
      <c r="B76" s="18" t="s">
        <v>381</v>
      </c>
      <c r="C76" s="18" t="s">
        <v>379</v>
      </c>
      <c r="D76" s="11">
        <v>2015000</v>
      </c>
      <c r="E76" s="9" t="s">
        <v>99</v>
      </c>
      <c r="F76" s="6">
        <v>4151837.8</v>
      </c>
      <c r="G76" s="6">
        <v>4493641.5</v>
      </c>
      <c r="H76" s="6">
        <v>4819858.71</v>
      </c>
      <c r="I76" s="6">
        <v>4919747.1900000004</v>
      </c>
      <c r="J76" s="6">
        <v>18385085.199999999</v>
      </c>
    </row>
    <row r="77" spans="1:10">
      <c r="A77" s="16">
        <v>60100</v>
      </c>
      <c r="B77" s="18" t="s">
        <v>369</v>
      </c>
      <c r="C77" s="18" t="s">
        <v>304</v>
      </c>
      <c r="D77" s="11">
        <v>2016000</v>
      </c>
      <c r="E77" s="9" t="s">
        <v>100</v>
      </c>
      <c r="F77" s="6">
        <v>1112648.92</v>
      </c>
      <c r="G77" s="6">
        <v>1204263.1299999999</v>
      </c>
      <c r="H77" s="6">
        <v>1291699.21</v>
      </c>
      <c r="I77" s="6">
        <v>1318465.27</v>
      </c>
      <c r="J77" s="6">
        <v>4927076.53</v>
      </c>
    </row>
    <row r="78" spans="1:10">
      <c r="A78" s="16">
        <v>60100</v>
      </c>
      <c r="B78" s="18" t="s">
        <v>369</v>
      </c>
      <c r="C78" s="18" t="s">
        <v>305</v>
      </c>
      <c r="D78" s="11">
        <v>2017000</v>
      </c>
      <c r="E78" s="9" t="s">
        <v>101</v>
      </c>
      <c r="F78" s="6">
        <v>2555752.96</v>
      </c>
      <c r="G78" s="6">
        <v>2779786.09</v>
      </c>
      <c r="H78" s="6">
        <v>2993160.02</v>
      </c>
      <c r="I78" s="6">
        <v>3051818.23</v>
      </c>
      <c r="J78" s="6">
        <v>11380517.300000001</v>
      </c>
    </row>
    <row r="79" spans="1:10">
      <c r="A79" s="16">
        <v>70100</v>
      </c>
      <c r="B79" s="18" t="s">
        <v>382</v>
      </c>
      <c r="C79" s="18" t="s">
        <v>297</v>
      </c>
      <c r="D79" s="11">
        <v>2018000</v>
      </c>
      <c r="E79" s="9" t="s">
        <v>102</v>
      </c>
      <c r="F79" s="6">
        <v>2331467.54</v>
      </c>
      <c r="G79" s="6">
        <v>2509847.4300000002</v>
      </c>
      <c r="H79" s="6">
        <v>2679098.65</v>
      </c>
      <c r="I79" s="6">
        <v>2785336.98</v>
      </c>
      <c r="J79" s="6">
        <v>10305750.6</v>
      </c>
    </row>
    <row r="80" spans="1:10">
      <c r="A80" s="16">
        <v>70100</v>
      </c>
      <c r="B80" s="18" t="s">
        <v>382</v>
      </c>
      <c r="C80" s="18" t="s">
        <v>304</v>
      </c>
      <c r="D80" s="11">
        <v>2021000</v>
      </c>
      <c r="E80" s="9" t="s">
        <v>103</v>
      </c>
      <c r="F80" s="6">
        <v>1790731.26</v>
      </c>
      <c r="G80" s="6">
        <v>1947416.59</v>
      </c>
      <c r="H80" s="6">
        <v>2096655.82</v>
      </c>
      <c r="I80" s="6">
        <v>2137815.33</v>
      </c>
      <c r="J80" s="6">
        <v>7972619</v>
      </c>
    </row>
    <row r="81" spans="1:10">
      <c r="A81" s="16">
        <v>70100</v>
      </c>
      <c r="B81" s="18" t="s">
        <v>382</v>
      </c>
      <c r="C81" s="18" t="s">
        <v>305</v>
      </c>
      <c r="D81" s="11">
        <v>2022000</v>
      </c>
      <c r="E81" s="9" t="s">
        <v>104</v>
      </c>
      <c r="F81" s="6">
        <v>539537.82999999996</v>
      </c>
      <c r="G81" s="6">
        <v>587058.93000000005</v>
      </c>
      <c r="H81" s="6">
        <v>632312.13</v>
      </c>
      <c r="I81" s="6">
        <v>644648.34</v>
      </c>
      <c r="J81" s="6">
        <v>2403557.23</v>
      </c>
    </row>
    <row r="82" spans="1:10">
      <c r="A82" s="16">
        <v>70100</v>
      </c>
      <c r="B82" s="18" t="s">
        <v>383</v>
      </c>
      <c r="C82" s="18" t="s">
        <v>384</v>
      </c>
      <c r="D82" s="11">
        <v>2023000</v>
      </c>
      <c r="E82" s="9" t="s">
        <v>105</v>
      </c>
      <c r="F82" s="6">
        <v>163506.76999999999</v>
      </c>
      <c r="G82" s="6">
        <v>178659.48</v>
      </c>
      <c r="H82" s="6">
        <v>193066.2</v>
      </c>
      <c r="I82" s="6">
        <v>196648.62</v>
      </c>
      <c r="J82" s="6">
        <v>731881.07</v>
      </c>
    </row>
    <row r="83" spans="1:10">
      <c r="A83" s="16">
        <v>70100</v>
      </c>
      <c r="B83" s="18" t="s">
        <v>385</v>
      </c>
      <c r="C83" s="18" t="s">
        <v>386</v>
      </c>
      <c r="D83" s="11">
        <v>2024000</v>
      </c>
      <c r="E83" s="9" t="s">
        <v>106</v>
      </c>
      <c r="F83" s="6">
        <v>5149242.62</v>
      </c>
      <c r="G83" s="6">
        <v>5589025.0700000003</v>
      </c>
      <c r="H83" s="6">
        <v>6008237.2300000004</v>
      </c>
      <c r="I83" s="6">
        <v>6128827.04</v>
      </c>
      <c r="J83" s="6">
        <v>22875331.960000001</v>
      </c>
    </row>
    <row r="84" spans="1:10">
      <c r="A84" s="16">
        <v>70100</v>
      </c>
      <c r="B84" s="18" t="s">
        <v>387</v>
      </c>
      <c r="C84" s="18" t="s">
        <v>386</v>
      </c>
      <c r="D84" s="11">
        <v>2025000</v>
      </c>
      <c r="E84" s="9" t="s">
        <v>107</v>
      </c>
      <c r="F84" s="6">
        <v>906999.69</v>
      </c>
      <c r="G84" s="6">
        <v>1055163.99</v>
      </c>
      <c r="H84" s="6">
        <v>1194182.19</v>
      </c>
      <c r="I84" s="6">
        <v>1200740.58</v>
      </c>
      <c r="J84" s="6">
        <v>4357086.45</v>
      </c>
    </row>
    <row r="85" spans="1:10">
      <c r="A85" s="16">
        <v>70100</v>
      </c>
      <c r="B85" s="18" t="s">
        <v>388</v>
      </c>
      <c r="C85" s="18" t="s">
        <v>389</v>
      </c>
      <c r="D85" s="11">
        <v>2026000</v>
      </c>
      <c r="E85" s="9" t="s">
        <v>108</v>
      </c>
      <c r="F85" s="6">
        <v>1573573.68</v>
      </c>
      <c r="G85" s="6">
        <v>1783139.41</v>
      </c>
      <c r="H85" s="6">
        <v>1978221.03</v>
      </c>
      <c r="I85" s="6">
        <v>2055134.9</v>
      </c>
      <c r="J85" s="6">
        <v>7390069.0199999996</v>
      </c>
    </row>
    <row r="86" spans="1:10">
      <c r="A86" s="16">
        <v>70100</v>
      </c>
      <c r="B86" s="18" t="s">
        <v>390</v>
      </c>
      <c r="C86" s="18" t="s">
        <v>391</v>
      </c>
      <c r="D86" s="11">
        <v>2027000</v>
      </c>
      <c r="E86" s="9" t="s">
        <v>109</v>
      </c>
      <c r="F86" s="6">
        <v>241267.06</v>
      </c>
      <c r="G86" s="6">
        <v>283937.42</v>
      </c>
      <c r="H86" s="6">
        <v>323920.39</v>
      </c>
      <c r="I86" s="6">
        <v>324988.38</v>
      </c>
      <c r="J86" s="6">
        <v>1174113.25</v>
      </c>
    </row>
    <row r="87" spans="1:10">
      <c r="A87" s="16">
        <v>70100</v>
      </c>
      <c r="B87" s="18" t="s">
        <v>392</v>
      </c>
      <c r="C87" s="18" t="s">
        <v>391</v>
      </c>
      <c r="D87" s="11">
        <v>2028000</v>
      </c>
      <c r="E87" s="9" t="s">
        <v>110</v>
      </c>
      <c r="F87" s="6">
        <v>1343231.47</v>
      </c>
      <c r="G87" s="6">
        <v>1465899.51</v>
      </c>
      <c r="H87" s="6">
        <v>1602974.5</v>
      </c>
      <c r="I87" s="6">
        <v>1655439</v>
      </c>
      <c r="J87" s="6">
        <v>6067544.4800000004</v>
      </c>
    </row>
    <row r="88" spans="1:10">
      <c r="A88" s="16">
        <v>70100</v>
      </c>
      <c r="B88" s="18" t="s">
        <v>393</v>
      </c>
      <c r="C88" s="18" t="s">
        <v>391</v>
      </c>
      <c r="D88" s="11">
        <v>2029000</v>
      </c>
      <c r="E88" s="9" t="s">
        <v>111</v>
      </c>
      <c r="F88" s="6">
        <v>1014941.09</v>
      </c>
      <c r="G88" s="6">
        <v>1109805.47</v>
      </c>
      <c r="H88" s="6">
        <v>1207632.05</v>
      </c>
      <c r="I88" s="6">
        <v>1267764.1599999999</v>
      </c>
      <c r="J88" s="6">
        <v>4600142.7699999996</v>
      </c>
    </row>
    <row r="89" spans="1:10">
      <c r="A89" s="16">
        <v>70100</v>
      </c>
      <c r="B89" s="18" t="s">
        <v>394</v>
      </c>
      <c r="C89" s="18" t="s">
        <v>391</v>
      </c>
      <c r="D89" s="11">
        <v>2030000</v>
      </c>
      <c r="E89" s="9" t="s">
        <v>112</v>
      </c>
      <c r="F89" s="6">
        <v>2878979.79</v>
      </c>
      <c r="G89" s="6">
        <v>3080798.05</v>
      </c>
      <c r="H89" s="6">
        <v>3274557.68</v>
      </c>
      <c r="I89" s="6">
        <v>3351132.02</v>
      </c>
      <c r="J89" s="6">
        <v>12585467.539999999</v>
      </c>
    </row>
    <row r="90" spans="1:10">
      <c r="A90" s="16">
        <v>70100</v>
      </c>
      <c r="B90" s="18" t="s">
        <v>396</v>
      </c>
      <c r="C90" s="18" t="s">
        <v>391</v>
      </c>
      <c r="D90" s="11">
        <v>2031000</v>
      </c>
      <c r="E90" s="9" t="s">
        <v>113</v>
      </c>
      <c r="F90" s="6">
        <v>1068601.1100000001</v>
      </c>
      <c r="G90" s="6">
        <v>1155770.8999999999</v>
      </c>
      <c r="H90" s="6">
        <v>1238991.18</v>
      </c>
      <c r="I90" s="6">
        <v>1264868.06</v>
      </c>
      <c r="J90" s="6">
        <v>4728231.25</v>
      </c>
    </row>
    <row r="91" spans="1:10">
      <c r="A91" s="16">
        <v>70100</v>
      </c>
      <c r="B91" s="18" t="s">
        <v>397</v>
      </c>
      <c r="C91" s="18" t="s">
        <v>391</v>
      </c>
      <c r="D91" s="11">
        <v>2032000</v>
      </c>
      <c r="E91" s="9" t="s">
        <v>114</v>
      </c>
      <c r="F91" s="6">
        <v>391860.79</v>
      </c>
      <c r="G91" s="6">
        <v>425021.19</v>
      </c>
      <c r="H91" s="6">
        <v>456640.19</v>
      </c>
      <c r="I91" s="6">
        <v>465880.98</v>
      </c>
      <c r="J91" s="6">
        <v>1739403.15</v>
      </c>
    </row>
    <row r="92" spans="1:10">
      <c r="A92" s="16">
        <v>70100</v>
      </c>
      <c r="B92" s="18" t="s">
        <v>398</v>
      </c>
      <c r="C92" s="18" t="s">
        <v>391</v>
      </c>
      <c r="D92" s="11">
        <v>2033000</v>
      </c>
      <c r="E92" s="9" t="s">
        <v>115</v>
      </c>
      <c r="F92" s="6">
        <v>190788</v>
      </c>
      <c r="G92" s="6">
        <v>212725</v>
      </c>
      <c r="H92" s="6">
        <v>219923</v>
      </c>
      <c r="I92" s="6">
        <v>247479</v>
      </c>
      <c r="J92" s="6">
        <v>870915</v>
      </c>
    </row>
    <row r="93" spans="1:10">
      <c r="A93" s="16">
        <v>70100</v>
      </c>
      <c r="B93" s="18" t="s">
        <v>399</v>
      </c>
      <c r="C93" s="18" t="s">
        <v>391</v>
      </c>
      <c r="D93" s="11">
        <v>2034000</v>
      </c>
      <c r="E93" s="9" t="s">
        <v>116</v>
      </c>
      <c r="F93" s="6">
        <v>40000</v>
      </c>
      <c r="G93" s="6">
        <v>45000</v>
      </c>
      <c r="H93" s="6">
        <v>45000</v>
      </c>
      <c r="I93" s="6">
        <v>60000</v>
      </c>
      <c r="J93" s="6">
        <v>190000</v>
      </c>
    </row>
    <row r="94" spans="1:10">
      <c r="A94" s="16">
        <v>70100</v>
      </c>
      <c r="B94" s="18" t="s">
        <v>400</v>
      </c>
      <c r="C94" s="18" t="s">
        <v>391</v>
      </c>
      <c r="D94" s="11">
        <v>2035000</v>
      </c>
      <c r="E94" s="9" t="s">
        <v>117</v>
      </c>
      <c r="F94" s="6">
        <v>10000</v>
      </c>
      <c r="G94" s="6">
        <v>12000</v>
      </c>
      <c r="H94" s="6">
        <v>15000</v>
      </c>
      <c r="I94" s="6">
        <v>15000</v>
      </c>
      <c r="J94" s="6">
        <v>52000</v>
      </c>
    </row>
    <row r="95" spans="1:10">
      <c r="A95" s="16">
        <v>70100</v>
      </c>
      <c r="B95" s="18" t="s">
        <v>401</v>
      </c>
      <c r="C95" s="18" t="s">
        <v>391</v>
      </c>
      <c r="D95" s="11">
        <v>2036000</v>
      </c>
      <c r="E95" s="9" t="s">
        <v>86</v>
      </c>
      <c r="F95" s="6">
        <v>5000</v>
      </c>
      <c r="G95" s="6">
        <v>5000</v>
      </c>
      <c r="H95" s="6">
        <v>5000</v>
      </c>
      <c r="I95" s="6">
        <v>5000</v>
      </c>
      <c r="J95" s="6">
        <v>20000</v>
      </c>
    </row>
    <row r="96" spans="1:10">
      <c r="A96" s="16">
        <v>70100</v>
      </c>
      <c r="B96" s="18" t="s">
        <v>402</v>
      </c>
      <c r="C96" s="18" t="s">
        <v>391</v>
      </c>
      <c r="D96" s="11">
        <v>2037000</v>
      </c>
      <c r="E96" s="9" t="s">
        <v>118</v>
      </c>
      <c r="F96" s="6">
        <v>9000</v>
      </c>
      <c r="G96" s="6">
        <v>12000</v>
      </c>
      <c r="H96" s="6">
        <v>15000</v>
      </c>
      <c r="I96" s="6">
        <v>25000</v>
      </c>
      <c r="J96" s="6">
        <v>61000</v>
      </c>
    </row>
    <row r="97" spans="1:10">
      <c r="A97" s="16">
        <v>70100</v>
      </c>
      <c r="B97" s="18" t="s">
        <v>403</v>
      </c>
      <c r="C97" s="18" t="s">
        <v>391</v>
      </c>
      <c r="D97" s="11">
        <v>2038000</v>
      </c>
      <c r="E97" s="9" t="s">
        <v>119</v>
      </c>
      <c r="F97" s="6">
        <v>8000</v>
      </c>
      <c r="G97" s="6">
        <v>10000</v>
      </c>
      <c r="H97" s="6">
        <v>12000</v>
      </c>
      <c r="I97" s="6">
        <v>15000</v>
      </c>
      <c r="J97" s="6">
        <v>45000</v>
      </c>
    </row>
    <row r="98" spans="1:10">
      <c r="A98" s="16">
        <v>70100</v>
      </c>
      <c r="B98" s="18" t="s">
        <v>404</v>
      </c>
      <c r="C98" s="18" t="s">
        <v>391</v>
      </c>
      <c r="D98" s="11">
        <v>2039000</v>
      </c>
      <c r="E98" s="9" t="s">
        <v>120</v>
      </c>
      <c r="F98" s="6">
        <v>10000</v>
      </c>
      <c r="G98" s="6">
        <v>12000</v>
      </c>
      <c r="H98" s="6">
        <v>15000</v>
      </c>
      <c r="I98" s="6">
        <v>25000</v>
      </c>
      <c r="J98" s="6">
        <v>62000</v>
      </c>
    </row>
    <row r="99" spans="1:10">
      <c r="A99" s="16">
        <v>70100</v>
      </c>
      <c r="B99" s="18" t="s">
        <v>405</v>
      </c>
      <c r="C99" s="18" t="s">
        <v>391</v>
      </c>
      <c r="D99" s="11">
        <v>2040000</v>
      </c>
      <c r="E99" s="9" t="s">
        <v>121</v>
      </c>
      <c r="F99" s="6">
        <v>18000</v>
      </c>
      <c r="G99" s="6">
        <v>21000</v>
      </c>
      <c r="H99" s="6">
        <v>25000</v>
      </c>
      <c r="I99" s="6">
        <v>38000</v>
      </c>
      <c r="J99" s="6">
        <v>102000</v>
      </c>
    </row>
    <row r="100" spans="1:10">
      <c r="A100" s="16">
        <v>70100</v>
      </c>
      <c r="B100" s="18" t="s">
        <v>406</v>
      </c>
      <c r="C100" s="18" t="s">
        <v>391</v>
      </c>
      <c r="D100" s="11">
        <v>2041000</v>
      </c>
      <c r="E100" s="9" t="s">
        <v>122</v>
      </c>
      <c r="F100" s="6">
        <v>6000</v>
      </c>
      <c r="G100" s="6">
        <v>7000</v>
      </c>
      <c r="H100" s="6">
        <v>12000</v>
      </c>
      <c r="I100" s="6">
        <v>20000</v>
      </c>
      <c r="J100" s="6">
        <v>45000</v>
      </c>
    </row>
    <row r="101" spans="1:10">
      <c r="A101" s="16">
        <v>70100</v>
      </c>
      <c r="B101" s="18" t="s">
        <v>407</v>
      </c>
      <c r="C101" s="18" t="s">
        <v>391</v>
      </c>
      <c r="D101" s="11">
        <v>2042000</v>
      </c>
      <c r="E101" s="9" t="s">
        <v>123</v>
      </c>
      <c r="F101" s="6">
        <v>2000</v>
      </c>
      <c r="G101" s="6">
        <v>3000</v>
      </c>
      <c r="H101" s="6">
        <v>4000</v>
      </c>
      <c r="I101" s="6">
        <v>5000</v>
      </c>
      <c r="J101" s="6">
        <v>14000</v>
      </c>
    </row>
    <row r="102" spans="1:10">
      <c r="A102" s="16">
        <v>70100</v>
      </c>
      <c r="B102" s="18" t="s">
        <v>408</v>
      </c>
      <c r="C102" s="18" t="s">
        <v>391</v>
      </c>
      <c r="D102" s="11">
        <v>2043000</v>
      </c>
      <c r="E102" s="9" t="s">
        <v>124</v>
      </c>
      <c r="F102" s="6">
        <v>10000</v>
      </c>
      <c r="G102" s="6">
        <v>15000</v>
      </c>
      <c r="H102" s="6">
        <v>15000</v>
      </c>
      <c r="I102" s="6">
        <v>20000</v>
      </c>
      <c r="J102" s="6">
        <v>60000</v>
      </c>
    </row>
    <row r="103" spans="1:10">
      <c r="A103" s="16">
        <v>70100</v>
      </c>
      <c r="B103" s="18" t="s">
        <v>409</v>
      </c>
      <c r="C103" s="18" t="s">
        <v>391</v>
      </c>
      <c r="D103" s="11">
        <v>2044000</v>
      </c>
      <c r="E103" s="9" t="s">
        <v>86</v>
      </c>
      <c r="F103" s="6">
        <v>2000</v>
      </c>
      <c r="G103" s="6">
        <v>5000</v>
      </c>
      <c r="H103" s="6">
        <v>5000</v>
      </c>
      <c r="I103" s="6">
        <v>5000</v>
      </c>
      <c r="J103" s="6">
        <v>17000</v>
      </c>
    </row>
    <row r="104" spans="1:10">
      <c r="A104" s="16">
        <v>70100</v>
      </c>
      <c r="B104" s="18" t="s">
        <v>410</v>
      </c>
      <c r="C104" s="18" t="s">
        <v>391</v>
      </c>
      <c r="D104" s="11">
        <v>2045000</v>
      </c>
      <c r="E104" s="9" t="s">
        <v>125</v>
      </c>
      <c r="F104" s="6">
        <v>40000</v>
      </c>
      <c r="G104" s="6">
        <v>45000</v>
      </c>
      <c r="H104" s="6">
        <v>50000</v>
      </c>
      <c r="I104" s="6">
        <v>50000</v>
      </c>
      <c r="J104" s="6">
        <v>185000</v>
      </c>
    </row>
    <row r="105" spans="1:10">
      <c r="A105" s="16">
        <v>70100</v>
      </c>
      <c r="B105" s="18" t="s">
        <v>411</v>
      </c>
      <c r="C105" s="18" t="s">
        <v>391</v>
      </c>
      <c r="D105" s="11">
        <v>2046000</v>
      </c>
      <c r="E105" s="9" t="s">
        <v>126</v>
      </c>
      <c r="F105" s="6">
        <v>25000</v>
      </c>
      <c r="G105" s="6">
        <v>30000</v>
      </c>
      <c r="H105" s="6">
        <v>40000</v>
      </c>
      <c r="I105" s="6">
        <v>60000</v>
      </c>
      <c r="J105" s="6">
        <v>155000</v>
      </c>
    </row>
    <row r="106" spans="1:10">
      <c r="A106" s="16">
        <v>70100</v>
      </c>
      <c r="B106" s="18" t="s">
        <v>412</v>
      </c>
      <c r="C106" s="18" t="s">
        <v>391</v>
      </c>
      <c r="D106" s="11">
        <v>2047000</v>
      </c>
      <c r="E106" s="9" t="s">
        <v>127</v>
      </c>
      <c r="F106" s="6">
        <v>1000</v>
      </c>
      <c r="G106" s="6">
        <v>5000</v>
      </c>
      <c r="H106" s="6">
        <v>5000</v>
      </c>
      <c r="I106" s="6">
        <v>10000</v>
      </c>
      <c r="J106" s="6">
        <v>21000</v>
      </c>
    </row>
    <row r="107" spans="1:10">
      <c r="A107" s="16">
        <v>70200</v>
      </c>
      <c r="B107" s="18" t="s">
        <v>413</v>
      </c>
      <c r="C107" s="18" t="s">
        <v>297</v>
      </c>
      <c r="D107" s="11">
        <v>2048000</v>
      </c>
      <c r="E107" s="9" t="s">
        <v>128</v>
      </c>
      <c r="F107" s="6">
        <v>93418.65</v>
      </c>
      <c r="G107" s="6">
        <v>72245.03</v>
      </c>
      <c r="H107" s="6">
        <v>80088.42</v>
      </c>
      <c r="I107" s="6">
        <v>80990.990000000005</v>
      </c>
      <c r="J107" s="6">
        <v>326743.09000000003</v>
      </c>
    </row>
    <row r="108" spans="1:10">
      <c r="A108" s="16">
        <v>70200</v>
      </c>
      <c r="B108" s="18" t="s">
        <v>414</v>
      </c>
      <c r="C108" s="18" t="s">
        <v>297</v>
      </c>
      <c r="D108" s="11">
        <v>2049000</v>
      </c>
      <c r="E108" s="9" t="s">
        <v>129</v>
      </c>
      <c r="F108" s="6">
        <v>149158</v>
      </c>
      <c r="G108" s="6">
        <v>151376</v>
      </c>
      <c r="H108" s="6">
        <v>162951</v>
      </c>
      <c r="I108" s="6">
        <v>211958</v>
      </c>
      <c r="J108" s="6">
        <v>675443</v>
      </c>
    </row>
    <row r="109" spans="1:10">
      <c r="A109" s="16">
        <v>70200</v>
      </c>
      <c r="B109" s="18" t="s">
        <v>415</v>
      </c>
      <c r="C109" s="18" t="s">
        <v>303</v>
      </c>
      <c r="D109" s="11">
        <v>2050000</v>
      </c>
      <c r="E109" s="9" t="s">
        <v>130</v>
      </c>
      <c r="F109" s="6">
        <v>134000</v>
      </c>
      <c r="G109" s="6">
        <v>140000</v>
      </c>
      <c r="H109" s="6">
        <v>147000</v>
      </c>
      <c r="I109" s="6">
        <v>173000</v>
      </c>
      <c r="J109" s="6">
        <v>594000</v>
      </c>
    </row>
    <row r="110" spans="1:10">
      <c r="A110" s="16">
        <v>70200</v>
      </c>
      <c r="B110" s="18" t="s">
        <v>413</v>
      </c>
      <c r="C110" s="18" t="s">
        <v>304</v>
      </c>
      <c r="D110" s="11">
        <v>2051000</v>
      </c>
      <c r="E110" s="9" t="s">
        <v>131</v>
      </c>
      <c r="F110" s="6">
        <v>5000</v>
      </c>
      <c r="G110" s="6">
        <v>5000</v>
      </c>
      <c r="H110" s="6">
        <v>5000</v>
      </c>
      <c r="I110" s="6">
        <v>8000</v>
      </c>
      <c r="J110" s="6">
        <v>23000</v>
      </c>
    </row>
    <row r="111" spans="1:10">
      <c r="A111" s="16">
        <v>70200</v>
      </c>
      <c r="B111" s="18" t="s">
        <v>413</v>
      </c>
      <c r="C111" s="18" t="s">
        <v>305</v>
      </c>
      <c r="D111" s="11">
        <v>2052000</v>
      </c>
      <c r="E111" s="9" t="s">
        <v>132</v>
      </c>
      <c r="F111" s="6">
        <v>20000</v>
      </c>
      <c r="G111" s="6">
        <v>40000</v>
      </c>
      <c r="H111" s="6">
        <v>40000</v>
      </c>
      <c r="I111" s="6">
        <v>50000</v>
      </c>
      <c r="J111" s="6">
        <v>150000</v>
      </c>
    </row>
    <row r="112" spans="1:10">
      <c r="A112" s="16">
        <v>70200</v>
      </c>
      <c r="B112" s="18" t="s">
        <v>416</v>
      </c>
      <c r="C112" s="18" t="s">
        <v>417</v>
      </c>
      <c r="D112" s="11">
        <v>2053000</v>
      </c>
      <c r="E112" s="9" t="s">
        <v>133</v>
      </c>
      <c r="F112" s="6">
        <v>5000</v>
      </c>
      <c r="G112" s="6">
        <v>5000</v>
      </c>
      <c r="H112" s="6">
        <v>8000</v>
      </c>
      <c r="I112" s="6">
        <v>10000</v>
      </c>
      <c r="J112" s="6">
        <v>28000</v>
      </c>
    </row>
    <row r="113" spans="1:10">
      <c r="A113" s="16">
        <v>70200</v>
      </c>
      <c r="B113" s="18" t="s">
        <v>418</v>
      </c>
      <c r="C113" s="18" t="s">
        <v>419</v>
      </c>
      <c r="D113" s="11">
        <v>2054000</v>
      </c>
      <c r="E113" s="9" t="s">
        <v>134</v>
      </c>
      <c r="F113" s="6">
        <v>5000</v>
      </c>
      <c r="G113" s="6">
        <v>5000</v>
      </c>
      <c r="H113" s="6">
        <v>8000</v>
      </c>
      <c r="I113" s="6">
        <v>10000</v>
      </c>
      <c r="J113" s="6">
        <v>28000</v>
      </c>
    </row>
    <row r="114" spans="1:10">
      <c r="A114" s="16">
        <v>70200</v>
      </c>
      <c r="B114" s="18" t="s">
        <v>420</v>
      </c>
      <c r="C114" s="18" t="s">
        <v>419</v>
      </c>
      <c r="D114" s="11">
        <v>2055000</v>
      </c>
      <c r="E114" s="9" t="s">
        <v>135</v>
      </c>
      <c r="F114" s="6">
        <v>20000</v>
      </c>
      <c r="G114" s="6">
        <v>20000</v>
      </c>
      <c r="H114" s="6">
        <v>20000</v>
      </c>
      <c r="I114" s="6">
        <v>20000</v>
      </c>
      <c r="J114" s="6">
        <v>80000</v>
      </c>
    </row>
    <row r="115" spans="1:10">
      <c r="A115" s="16">
        <v>70200</v>
      </c>
      <c r="B115" s="18" t="s">
        <v>421</v>
      </c>
      <c r="C115" s="18" t="s">
        <v>419</v>
      </c>
      <c r="D115" s="11">
        <v>2056000</v>
      </c>
      <c r="E115" s="9" t="s">
        <v>136</v>
      </c>
      <c r="F115" s="6">
        <v>67185.48</v>
      </c>
      <c r="G115" s="6">
        <v>62987.93</v>
      </c>
      <c r="H115" s="6">
        <v>64707.62</v>
      </c>
      <c r="I115" s="6">
        <v>100000</v>
      </c>
      <c r="J115" s="6">
        <v>294881.03000000003</v>
      </c>
    </row>
    <row r="116" spans="1:10">
      <c r="A116" s="16">
        <v>70200</v>
      </c>
      <c r="B116" s="18" t="s">
        <v>422</v>
      </c>
      <c r="C116" s="18" t="s">
        <v>419</v>
      </c>
      <c r="D116" s="11">
        <v>2057000</v>
      </c>
      <c r="E116" s="9" t="s">
        <v>137</v>
      </c>
      <c r="F116" s="6">
        <v>30000</v>
      </c>
      <c r="G116" s="6">
        <v>35000</v>
      </c>
      <c r="H116" s="6">
        <v>40000</v>
      </c>
      <c r="I116" s="6">
        <v>45000</v>
      </c>
      <c r="J116" s="6">
        <v>150000</v>
      </c>
    </row>
    <row r="117" spans="1:10">
      <c r="A117" s="16">
        <v>70200</v>
      </c>
      <c r="B117" s="18" t="s">
        <v>423</v>
      </c>
      <c r="C117" s="18" t="s">
        <v>419</v>
      </c>
      <c r="D117" s="11">
        <v>2058000</v>
      </c>
      <c r="E117" s="9" t="s">
        <v>86</v>
      </c>
      <c r="F117" s="6">
        <v>5000</v>
      </c>
      <c r="G117" s="6">
        <v>5000</v>
      </c>
      <c r="H117" s="6">
        <v>5000</v>
      </c>
      <c r="I117" s="6">
        <v>5000</v>
      </c>
      <c r="J117" s="6">
        <v>20000</v>
      </c>
    </row>
    <row r="118" spans="1:10">
      <c r="A118" s="16">
        <v>70200</v>
      </c>
      <c r="B118" s="18" t="s">
        <v>424</v>
      </c>
      <c r="C118" s="18" t="s">
        <v>419</v>
      </c>
      <c r="D118" s="11">
        <v>2059000</v>
      </c>
      <c r="E118" s="9" t="s">
        <v>138</v>
      </c>
      <c r="F118" s="6">
        <v>10000</v>
      </c>
      <c r="G118" s="6">
        <v>15000</v>
      </c>
      <c r="H118" s="6">
        <v>20000</v>
      </c>
      <c r="I118" s="6">
        <v>25000</v>
      </c>
      <c r="J118" s="6">
        <v>70000</v>
      </c>
    </row>
    <row r="119" spans="1:10">
      <c r="A119" s="16">
        <v>70200</v>
      </c>
      <c r="B119" s="18" t="s">
        <v>425</v>
      </c>
      <c r="C119" s="18" t="s">
        <v>419</v>
      </c>
      <c r="D119" s="11">
        <v>2060000</v>
      </c>
      <c r="E119" s="9" t="s">
        <v>139</v>
      </c>
      <c r="F119" s="6">
        <v>20000</v>
      </c>
      <c r="G119" s="6">
        <v>30000</v>
      </c>
      <c r="H119" s="6">
        <v>35000</v>
      </c>
      <c r="I119" s="6">
        <v>50446.33</v>
      </c>
      <c r="J119" s="6">
        <v>135446.32999999999</v>
      </c>
    </row>
    <row r="120" spans="1:10">
      <c r="A120" s="16">
        <v>70200</v>
      </c>
      <c r="B120" s="18" t="s">
        <v>426</v>
      </c>
      <c r="C120" s="18" t="s">
        <v>419</v>
      </c>
      <c r="D120" s="11">
        <v>2061000</v>
      </c>
      <c r="E120" s="9" t="s">
        <v>140</v>
      </c>
      <c r="F120" s="6">
        <v>10000</v>
      </c>
      <c r="G120" s="6">
        <v>15000</v>
      </c>
      <c r="H120" s="6">
        <v>15000</v>
      </c>
      <c r="I120" s="6">
        <v>15000</v>
      </c>
      <c r="J120" s="6">
        <v>55000</v>
      </c>
    </row>
    <row r="121" spans="1:10">
      <c r="A121" s="16">
        <v>70200</v>
      </c>
      <c r="B121" s="18" t="s">
        <v>427</v>
      </c>
      <c r="C121" s="18" t="s">
        <v>419</v>
      </c>
      <c r="D121" s="11">
        <v>2062000</v>
      </c>
      <c r="E121" s="9" t="s">
        <v>141</v>
      </c>
      <c r="F121" s="6">
        <v>20000</v>
      </c>
      <c r="G121" s="6">
        <v>22000</v>
      </c>
      <c r="H121" s="6">
        <v>22000</v>
      </c>
      <c r="I121" s="6">
        <v>25000</v>
      </c>
      <c r="J121" s="6">
        <v>89000</v>
      </c>
    </row>
    <row r="122" spans="1:10">
      <c r="A122" s="16">
        <v>70200</v>
      </c>
      <c r="B122" s="18" t="s">
        <v>428</v>
      </c>
      <c r="C122" s="18" t="s">
        <v>419</v>
      </c>
      <c r="D122" s="11">
        <v>2063000</v>
      </c>
      <c r="E122" s="9" t="s">
        <v>142</v>
      </c>
      <c r="F122" s="6">
        <v>15000</v>
      </c>
      <c r="G122" s="6">
        <v>20000</v>
      </c>
      <c r="H122" s="6">
        <v>20000</v>
      </c>
      <c r="I122" s="6">
        <v>20000</v>
      </c>
      <c r="J122" s="6">
        <v>75000</v>
      </c>
    </row>
    <row r="123" spans="1:10">
      <c r="A123" s="16">
        <v>70200</v>
      </c>
      <c r="B123" s="18" t="s">
        <v>407</v>
      </c>
      <c r="C123" s="18" t="s">
        <v>419</v>
      </c>
      <c r="D123" s="11">
        <v>2064000</v>
      </c>
      <c r="E123" s="9" t="s">
        <v>143</v>
      </c>
      <c r="F123" s="6">
        <v>10000</v>
      </c>
      <c r="G123" s="6">
        <v>10000</v>
      </c>
      <c r="H123" s="6">
        <v>15000</v>
      </c>
      <c r="I123" s="6">
        <v>15000</v>
      </c>
      <c r="J123" s="6">
        <v>50000</v>
      </c>
    </row>
    <row r="124" spans="1:10">
      <c r="A124" s="16">
        <v>70200</v>
      </c>
      <c r="B124" s="18" t="s">
        <v>429</v>
      </c>
      <c r="C124" s="18" t="s">
        <v>419</v>
      </c>
      <c r="D124" s="11">
        <v>2065000</v>
      </c>
      <c r="E124" s="9" t="s">
        <v>136</v>
      </c>
      <c r="F124" s="6">
        <v>101270.05</v>
      </c>
      <c r="G124" s="6">
        <v>116987.88</v>
      </c>
      <c r="H124" s="6">
        <v>125739.03</v>
      </c>
      <c r="I124" s="6">
        <v>150000</v>
      </c>
      <c r="J124" s="6">
        <v>493996.96</v>
      </c>
    </row>
    <row r="125" spans="1:10">
      <c r="A125" s="16">
        <v>70200</v>
      </c>
      <c r="B125" s="18" t="s">
        <v>403</v>
      </c>
      <c r="C125" s="18" t="s">
        <v>384</v>
      </c>
      <c r="D125" s="11">
        <v>2066000</v>
      </c>
      <c r="E125" s="9" t="s">
        <v>144</v>
      </c>
      <c r="F125" s="6">
        <v>2000</v>
      </c>
      <c r="G125" s="6">
        <v>2262.06</v>
      </c>
      <c r="H125" s="6">
        <v>2558.4499999999998</v>
      </c>
      <c r="I125" s="6">
        <v>3000</v>
      </c>
      <c r="J125" s="6">
        <v>9820.51</v>
      </c>
    </row>
    <row r="126" spans="1:10">
      <c r="A126" s="16">
        <v>70200</v>
      </c>
      <c r="B126" s="18" t="s">
        <v>431</v>
      </c>
      <c r="C126" s="18" t="s">
        <v>432</v>
      </c>
      <c r="D126" s="11">
        <v>2067000</v>
      </c>
      <c r="E126" s="9" t="s">
        <v>145</v>
      </c>
      <c r="F126" s="6">
        <v>5000</v>
      </c>
      <c r="G126" s="6">
        <v>5000</v>
      </c>
      <c r="H126" s="6">
        <v>5000</v>
      </c>
      <c r="I126" s="6">
        <v>5000</v>
      </c>
      <c r="J126" s="6">
        <v>20000</v>
      </c>
    </row>
    <row r="127" spans="1:10">
      <c r="A127" s="16">
        <v>70200</v>
      </c>
      <c r="B127" s="18" t="s">
        <v>433</v>
      </c>
      <c r="C127" s="18" t="s">
        <v>432</v>
      </c>
      <c r="D127" s="11">
        <v>2068000</v>
      </c>
      <c r="E127" s="9" t="s">
        <v>146</v>
      </c>
      <c r="F127" s="6">
        <v>1</v>
      </c>
      <c r="G127" s="6">
        <v>1</v>
      </c>
      <c r="H127" s="6">
        <v>1</v>
      </c>
      <c r="I127" s="6">
        <v>29454.54</v>
      </c>
      <c r="J127" s="6">
        <v>29457.54</v>
      </c>
    </row>
    <row r="128" spans="1:10">
      <c r="A128" s="16">
        <v>70200</v>
      </c>
      <c r="B128" s="18" t="s">
        <v>435</v>
      </c>
      <c r="C128" s="18" t="s">
        <v>432</v>
      </c>
      <c r="D128" s="11">
        <v>2069000</v>
      </c>
      <c r="E128" s="9" t="s">
        <v>147</v>
      </c>
      <c r="F128" s="6">
        <v>10000</v>
      </c>
      <c r="G128" s="6">
        <v>11310.3</v>
      </c>
      <c r="H128" s="6">
        <v>12792.28</v>
      </c>
      <c r="I128" s="6">
        <v>14000</v>
      </c>
      <c r="J128" s="6">
        <v>48102.58</v>
      </c>
    </row>
    <row r="129" spans="1:10">
      <c r="A129" s="16">
        <v>70200</v>
      </c>
      <c r="B129" s="18" t="s">
        <v>436</v>
      </c>
      <c r="C129" s="18" t="s">
        <v>437</v>
      </c>
      <c r="D129" s="11">
        <v>2070000</v>
      </c>
      <c r="E129" s="9" t="s">
        <v>86</v>
      </c>
      <c r="F129" s="6">
        <v>5000</v>
      </c>
      <c r="G129" s="6">
        <v>5655</v>
      </c>
      <c r="H129" s="6">
        <v>6396</v>
      </c>
      <c r="I129" s="6">
        <v>7000</v>
      </c>
      <c r="J129" s="6">
        <v>24051</v>
      </c>
    </row>
    <row r="130" spans="1:10">
      <c r="A130" s="16">
        <v>70200</v>
      </c>
      <c r="B130" s="18" t="s">
        <v>438</v>
      </c>
      <c r="C130" s="18" t="s">
        <v>437</v>
      </c>
      <c r="D130" s="11">
        <v>2071000</v>
      </c>
      <c r="E130" s="9" t="s">
        <v>148</v>
      </c>
      <c r="F130" s="6">
        <v>5000</v>
      </c>
      <c r="G130" s="6">
        <v>5655</v>
      </c>
      <c r="H130" s="6">
        <v>6396</v>
      </c>
      <c r="I130" s="6">
        <v>7000</v>
      </c>
      <c r="J130" s="6">
        <v>24051</v>
      </c>
    </row>
    <row r="131" spans="1:10">
      <c r="A131" s="16">
        <v>80100</v>
      </c>
      <c r="B131" s="18" t="s">
        <v>439</v>
      </c>
      <c r="C131" s="18" t="s">
        <v>297</v>
      </c>
      <c r="D131" s="11">
        <v>2072000</v>
      </c>
      <c r="E131" s="9" t="s">
        <v>149</v>
      </c>
      <c r="F131" s="6">
        <v>90000</v>
      </c>
      <c r="G131" s="6">
        <v>100000</v>
      </c>
      <c r="H131" s="6">
        <v>110000</v>
      </c>
      <c r="I131" s="6">
        <v>120000</v>
      </c>
      <c r="J131" s="6">
        <v>420000</v>
      </c>
    </row>
    <row r="132" spans="1:10">
      <c r="A132" s="16">
        <v>80100</v>
      </c>
      <c r="B132" s="18" t="s">
        <v>440</v>
      </c>
      <c r="C132" s="18" t="s">
        <v>297</v>
      </c>
      <c r="D132" s="11">
        <v>2073000</v>
      </c>
      <c r="E132" s="9" t="s">
        <v>150</v>
      </c>
      <c r="F132" s="6">
        <v>1</v>
      </c>
      <c r="G132" s="6">
        <v>1</v>
      </c>
      <c r="H132" s="6">
        <v>1</v>
      </c>
      <c r="I132" s="6">
        <v>1</v>
      </c>
      <c r="J132" s="6">
        <v>4</v>
      </c>
    </row>
    <row r="133" spans="1:10">
      <c r="A133" s="16">
        <v>80100</v>
      </c>
      <c r="B133" s="18" t="s">
        <v>441</v>
      </c>
      <c r="C133" s="18" t="s">
        <v>297</v>
      </c>
      <c r="D133" s="11">
        <v>2074000</v>
      </c>
      <c r="E133" s="9" t="s">
        <v>136</v>
      </c>
      <c r="F133" s="6">
        <v>270983.73</v>
      </c>
      <c r="G133" s="6">
        <v>320000</v>
      </c>
      <c r="H133" s="6">
        <v>343433.75</v>
      </c>
      <c r="I133" s="6">
        <v>410000</v>
      </c>
      <c r="J133" s="6">
        <v>1344417.48</v>
      </c>
    </row>
    <row r="134" spans="1:10">
      <c r="A134" s="16">
        <v>80100</v>
      </c>
      <c r="B134" s="18" t="s">
        <v>442</v>
      </c>
      <c r="C134" s="18" t="s">
        <v>297</v>
      </c>
      <c r="D134" s="11">
        <v>2075000</v>
      </c>
      <c r="E134" s="9" t="s">
        <v>116</v>
      </c>
      <c r="F134" s="6">
        <v>15000</v>
      </c>
      <c r="G134" s="6">
        <v>18000</v>
      </c>
      <c r="H134" s="6">
        <v>21000</v>
      </c>
      <c r="I134" s="6">
        <v>24000</v>
      </c>
      <c r="J134" s="6">
        <v>78000</v>
      </c>
    </row>
    <row r="135" spans="1:10">
      <c r="A135" s="16">
        <v>80100</v>
      </c>
      <c r="B135" s="18" t="s">
        <v>301</v>
      </c>
      <c r="C135" s="18" t="s">
        <v>297</v>
      </c>
      <c r="D135" s="11">
        <v>2076000</v>
      </c>
      <c r="E135" s="9" t="s">
        <v>151</v>
      </c>
      <c r="F135" s="6">
        <v>100000</v>
      </c>
      <c r="G135" s="6">
        <v>115624.82</v>
      </c>
      <c r="H135" s="6">
        <v>130000</v>
      </c>
      <c r="I135" s="6">
        <v>160000</v>
      </c>
      <c r="J135" s="6">
        <v>505624.82</v>
      </c>
    </row>
    <row r="136" spans="1:10">
      <c r="A136" s="16">
        <v>80100</v>
      </c>
      <c r="B136" s="18" t="s">
        <v>439</v>
      </c>
      <c r="C136" s="18" t="s">
        <v>304</v>
      </c>
      <c r="D136" s="11">
        <v>2077000</v>
      </c>
      <c r="E136" s="9" t="s">
        <v>152</v>
      </c>
      <c r="F136" s="6">
        <v>469500</v>
      </c>
      <c r="G136" s="6">
        <v>519500</v>
      </c>
      <c r="H136" s="6">
        <v>569500</v>
      </c>
      <c r="I136" s="6">
        <v>741095.38</v>
      </c>
      <c r="J136" s="6">
        <v>2299595.38</v>
      </c>
    </row>
    <row r="137" spans="1:10">
      <c r="A137" s="16">
        <v>80100</v>
      </c>
      <c r="B137" s="18" t="s">
        <v>439</v>
      </c>
      <c r="C137" s="18" t="s">
        <v>305</v>
      </c>
      <c r="D137" s="11">
        <v>2078000</v>
      </c>
      <c r="E137" s="9" t="s">
        <v>153</v>
      </c>
      <c r="F137" s="6">
        <v>5000</v>
      </c>
      <c r="G137" s="6">
        <v>5000</v>
      </c>
      <c r="H137" s="6">
        <v>5000</v>
      </c>
      <c r="I137" s="6">
        <v>5000</v>
      </c>
      <c r="J137" s="6">
        <v>20000</v>
      </c>
    </row>
    <row r="138" spans="1:10">
      <c r="A138" s="16">
        <v>80100</v>
      </c>
      <c r="B138" s="18" t="s">
        <v>443</v>
      </c>
      <c r="C138" s="18" t="s">
        <v>444</v>
      </c>
      <c r="D138" s="11">
        <v>2079000</v>
      </c>
      <c r="E138" s="9" t="s">
        <v>154</v>
      </c>
      <c r="F138" s="6">
        <v>5000</v>
      </c>
      <c r="G138" s="6">
        <v>5000</v>
      </c>
      <c r="H138" s="6">
        <v>5000</v>
      </c>
      <c r="I138" s="6">
        <v>5000</v>
      </c>
      <c r="J138" s="6">
        <v>20000</v>
      </c>
    </row>
    <row r="139" spans="1:10">
      <c r="A139" s="16">
        <v>80100</v>
      </c>
      <c r="B139" s="18" t="s">
        <v>445</v>
      </c>
      <c r="C139" s="18" t="s">
        <v>446</v>
      </c>
      <c r="D139" s="11">
        <v>2080000</v>
      </c>
      <c r="E139" s="9" t="s">
        <v>155</v>
      </c>
      <c r="F139" s="6">
        <v>500</v>
      </c>
      <c r="G139" s="6">
        <v>500</v>
      </c>
      <c r="H139" s="6">
        <v>500</v>
      </c>
      <c r="I139" s="6">
        <v>500</v>
      </c>
      <c r="J139" s="6">
        <v>2000</v>
      </c>
    </row>
    <row r="140" spans="1:10">
      <c r="A140" s="16">
        <v>80100</v>
      </c>
      <c r="B140" s="18" t="s">
        <v>447</v>
      </c>
      <c r="C140" s="18" t="s">
        <v>446</v>
      </c>
      <c r="D140" s="11">
        <v>2081000</v>
      </c>
      <c r="E140" s="9" t="s">
        <v>156</v>
      </c>
      <c r="F140" s="6">
        <v>5000</v>
      </c>
      <c r="G140" s="6">
        <v>5000</v>
      </c>
      <c r="H140" s="6">
        <v>5000</v>
      </c>
      <c r="I140" s="6">
        <v>5000</v>
      </c>
      <c r="J140" s="6">
        <v>20000</v>
      </c>
    </row>
    <row r="141" spans="1:10">
      <c r="A141" s="16">
        <v>80100</v>
      </c>
      <c r="B141" s="18" t="s">
        <v>448</v>
      </c>
      <c r="C141" s="18" t="s">
        <v>446</v>
      </c>
      <c r="D141" s="11">
        <v>2082000</v>
      </c>
      <c r="E141" s="9" t="s">
        <v>157</v>
      </c>
      <c r="F141" s="6">
        <v>5000</v>
      </c>
      <c r="G141" s="6">
        <v>5000</v>
      </c>
      <c r="H141" s="6">
        <v>5000</v>
      </c>
      <c r="I141" s="6">
        <v>5000</v>
      </c>
      <c r="J141" s="6">
        <v>20000</v>
      </c>
    </row>
    <row r="142" spans="1:10">
      <c r="A142" s="16">
        <v>80100</v>
      </c>
      <c r="B142" s="18" t="s">
        <v>450</v>
      </c>
      <c r="C142" s="18" t="s">
        <v>446</v>
      </c>
      <c r="D142" s="11">
        <v>2083000</v>
      </c>
      <c r="E142" s="9" t="s">
        <v>158</v>
      </c>
      <c r="F142" s="6">
        <v>2001</v>
      </c>
      <c r="G142" s="6">
        <v>4500</v>
      </c>
      <c r="H142" s="6">
        <v>6500</v>
      </c>
      <c r="I142" s="6">
        <v>11000</v>
      </c>
      <c r="J142" s="6">
        <v>24001</v>
      </c>
    </row>
    <row r="143" spans="1:10">
      <c r="A143" s="16">
        <v>80100</v>
      </c>
      <c r="B143" s="18" t="s">
        <v>451</v>
      </c>
      <c r="C143" s="18" t="s">
        <v>446</v>
      </c>
      <c r="D143" s="11">
        <v>2084000</v>
      </c>
      <c r="E143" s="9" t="s">
        <v>159</v>
      </c>
      <c r="F143" s="6">
        <v>22001</v>
      </c>
      <c r="G143" s="6">
        <v>24251</v>
      </c>
      <c r="H143" s="6">
        <v>34001</v>
      </c>
      <c r="I143" s="6">
        <v>56501</v>
      </c>
      <c r="J143" s="6">
        <v>136754</v>
      </c>
    </row>
    <row r="144" spans="1:10">
      <c r="A144" s="16">
        <v>80100</v>
      </c>
      <c r="B144" s="18" t="s">
        <v>452</v>
      </c>
      <c r="C144" s="18" t="s">
        <v>453</v>
      </c>
      <c r="D144" s="11">
        <v>2085000</v>
      </c>
      <c r="E144" s="9" t="s">
        <v>160</v>
      </c>
      <c r="F144" s="6">
        <v>101</v>
      </c>
      <c r="G144" s="6">
        <v>101</v>
      </c>
      <c r="H144" s="6">
        <v>1001</v>
      </c>
      <c r="I144" s="6">
        <v>2001</v>
      </c>
      <c r="J144" s="6">
        <v>3204</v>
      </c>
    </row>
    <row r="145" spans="1:10">
      <c r="A145" s="16">
        <v>80100</v>
      </c>
      <c r="B145" s="18" t="s">
        <v>454</v>
      </c>
      <c r="C145" s="18" t="s">
        <v>453</v>
      </c>
      <c r="D145" s="11">
        <v>2086000</v>
      </c>
      <c r="E145" s="9" t="s">
        <v>161</v>
      </c>
      <c r="F145" s="6">
        <v>1001</v>
      </c>
      <c r="G145" s="6">
        <v>3000</v>
      </c>
      <c r="H145" s="6">
        <v>5000</v>
      </c>
      <c r="I145" s="6">
        <v>8500</v>
      </c>
      <c r="J145" s="6">
        <v>17501</v>
      </c>
    </row>
    <row r="146" spans="1:10">
      <c r="A146" s="16">
        <v>80100</v>
      </c>
      <c r="B146" s="18" t="s">
        <v>455</v>
      </c>
      <c r="C146" s="18" t="s">
        <v>456</v>
      </c>
      <c r="D146" s="11">
        <v>2087000</v>
      </c>
      <c r="E146" s="9" t="s">
        <v>162</v>
      </c>
      <c r="F146" s="6">
        <v>55000</v>
      </c>
      <c r="G146" s="6">
        <v>61659.07</v>
      </c>
      <c r="H146" s="6">
        <v>65954.460000000006</v>
      </c>
      <c r="I146" s="6">
        <v>75000</v>
      </c>
      <c r="J146" s="6">
        <v>257613.53</v>
      </c>
    </row>
    <row r="147" spans="1:10">
      <c r="A147" s="16">
        <v>80100</v>
      </c>
      <c r="B147" s="18" t="s">
        <v>457</v>
      </c>
      <c r="C147" s="18" t="s">
        <v>458</v>
      </c>
      <c r="D147" s="11">
        <v>2088000</v>
      </c>
      <c r="E147" s="9" t="s">
        <v>163</v>
      </c>
      <c r="F147" s="6">
        <v>2000</v>
      </c>
      <c r="G147" s="6">
        <v>2100</v>
      </c>
      <c r="H147" s="6">
        <v>2705</v>
      </c>
      <c r="I147" s="6">
        <v>3870</v>
      </c>
      <c r="J147" s="6">
        <v>10675</v>
      </c>
    </row>
    <row r="148" spans="1:10">
      <c r="A148" s="16">
        <v>80100</v>
      </c>
      <c r="B148" s="18" t="s">
        <v>459</v>
      </c>
      <c r="C148" s="18" t="s">
        <v>458</v>
      </c>
      <c r="D148" s="11">
        <v>2089000</v>
      </c>
      <c r="E148" s="9" t="s">
        <v>164</v>
      </c>
      <c r="F148" s="6">
        <v>98998</v>
      </c>
      <c r="G148" s="6">
        <v>107700.01</v>
      </c>
      <c r="H148" s="6">
        <v>116467.49</v>
      </c>
      <c r="I148" s="6">
        <v>129803.18</v>
      </c>
      <c r="J148" s="6">
        <v>452968.68</v>
      </c>
    </row>
    <row r="149" spans="1:10">
      <c r="A149" s="16">
        <v>80100</v>
      </c>
      <c r="B149" s="18" t="s">
        <v>460</v>
      </c>
      <c r="C149" s="18" t="s">
        <v>461</v>
      </c>
      <c r="D149" s="11">
        <v>2090000</v>
      </c>
      <c r="E149" s="9" t="s">
        <v>165</v>
      </c>
      <c r="F149" s="6">
        <v>15500</v>
      </c>
      <c r="G149" s="6">
        <v>25000</v>
      </c>
      <c r="H149" s="6">
        <v>29000</v>
      </c>
      <c r="I149" s="6">
        <v>30000</v>
      </c>
      <c r="J149" s="6">
        <v>99500</v>
      </c>
    </row>
    <row r="150" spans="1:10">
      <c r="A150" s="16">
        <v>80100</v>
      </c>
      <c r="B150" s="18" t="s">
        <v>463</v>
      </c>
      <c r="C150" s="18" t="s">
        <v>461</v>
      </c>
      <c r="D150" s="11">
        <v>2091000</v>
      </c>
      <c r="E150" s="9" t="s">
        <v>166</v>
      </c>
      <c r="F150" s="6">
        <v>1</v>
      </c>
      <c r="G150" s="6">
        <v>1001</v>
      </c>
      <c r="H150" s="6">
        <v>1001</v>
      </c>
      <c r="I150" s="6">
        <v>1501</v>
      </c>
      <c r="J150" s="6">
        <v>3504</v>
      </c>
    </row>
    <row r="151" spans="1:10">
      <c r="A151" s="16">
        <v>80100</v>
      </c>
      <c r="B151" s="18" t="s">
        <v>464</v>
      </c>
      <c r="C151" s="18" t="s">
        <v>461</v>
      </c>
      <c r="D151" s="11">
        <v>2092000</v>
      </c>
      <c r="E151" s="9" t="s">
        <v>167</v>
      </c>
      <c r="F151" s="6">
        <v>1001</v>
      </c>
      <c r="G151" s="6">
        <v>1101</v>
      </c>
      <c r="H151" s="6">
        <v>2201</v>
      </c>
      <c r="I151" s="6">
        <v>3351</v>
      </c>
      <c r="J151" s="6">
        <v>7654</v>
      </c>
    </row>
    <row r="152" spans="1:10">
      <c r="A152" s="16">
        <v>80200</v>
      </c>
      <c r="B152" s="18" t="s">
        <v>465</v>
      </c>
      <c r="C152" s="18" t="s">
        <v>446</v>
      </c>
      <c r="D152" s="11">
        <v>2093000</v>
      </c>
      <c r="E152" s="9" t="s">
        <v>168</v>
      </c>
      <c r="F152" s="6">
        <v>10000</v>
      </c>
      <c r="G152" s="6">
        <v>10000</v>
      </c>
      <c r="H152" s="6">
        <v>10000</v>
      </c>
      <c r="I152" s="6">
        <v>13355.41</v>
      </c>
      <c r="J152" s="6">
        <v>43355.41</v>
      </c>
    </row>
    <row r="153" spans="1:10">
      <c r="A153" s="16">
        <v>90100</v>
      </c>
      <c r="B153" s="18" t="s">
        <v>466</v>
      </c>
      <c r="C153" s="18" t="s">
        <v>467</v>
      </c>
      <c r="D153" s="11">
        <v>2094000</v>
      </c>
      <c r="E153" s="9" t="s">
        <v>169</v>
      </c>
      <c r="F153" s="6">
        <v>129672.22</v>
      </c>
      <c r="G153" s="6">
        <v>136117.43</v>
      </c>
      <c r="H153" s="6">
        <v>139640.26</v>
      </c>
      <c r="I153" s="6">
        <v>149490.66</v>
      </c>
      <c r="J153" s="6">
        <v>554920.56999999995</v>
      </c>
    </row>
    <row r="154" spans="1:10">
      <c r="A154" s="16">
        <v>90100</v>
      </c>
      <c r="B154" s="18" t="s">
        <v>468</v>
      </c>
      <c r="C154" s="18" t="s">
        <v>467</v>
      </c>
      <c r="D154" s="11">
        <v>2095000</v>
      </c>
      <c r="E154" s="9" t="s">
        <v>170</v>
      </c>
      <c r="F154" s="6">
        <v>1001</v>
      </c>
      <c r="G154" s="6">
        <v>1101</v>
      </c>
      <c r="H154" s="6">
        <v>4507</v>
      </c>
      <c r="I154" s="6">
        <v>5501</v>
      </c>
      <c r="J154" s="6">
        <v>12110</v>
      </c>
    </row>
    <row r="155" spans="1:10">
      <c r="A155" s="16">
        <v>90100</v>
      </c>
      <c r="B155" s="18" t="s">
        <v>466</v>
      </c>
      <c r="C155" s="18" t="s">
        <v>469</v>
      </c>
      <c r="D155" s="11">
        <v>2096000</v>
      </c>
      <c r="E155" s="9" t="s">
        <v>171</v>
      </c>
      <c r="F155" s="6">
        <v>250.33</v>
      </c>
      <c r="G155" s="6">
        <v>1</v>
      </c>
      <c r="H155" s="6">
        <v>101</v>
      </c>
      <c r="I155" s="6">
        <v>1101</v>
      </c>
      <c r="J155" s="6">
        <v>1453.33</v>
      </c>
    </row>
    <row r="156" spans="1:10">
      <c r="A156" s="16">
        <v>90100</v>
      </c>
      <c r="B156" s="18" t="s">
        <v>468</v>
      </c>
      <c r="C156" s="18" t="s">
        <v>469</v>
      </c>
      <c r="D156" s="11">
        <v>2097000</v>
      </c>
      <c r="E156" s="9" t="s">
        <v>172</v>
      </c>
      <c r="F156" s="6">
        <v>2500</v>
      </c>
      <c r="G156" s="6">
        <v>25000</v>
      </c>
      <c r="H156" s="6">
        <v>5000</v>
      </c>
      <c r="I156" s="6">
        <v>40500</v>
      </c>
      <c r="J156" s="6">
        <v>73000</v>
      </c>
    </row>
    <row r="157" spans="1:10">
      <c r="A157" s="16">
        <v>90100</v>
      </c>
      <c r="B157" s="18" t="s">
        <v>470</v>
      </c>
      <c r="C157" s="18" t="s">
        <v>469</v>
      </c>
      <c r="D157" s="11">
        <v>2098000</v>
      </c>
      <c r="E157" s="9" t="s">
        <v>173</v>
      </c>
      <c r="F157" s="6">
        <v>20000</v>
      </c>
      <c r="G157" s="6">
        <v>5000</v>
      </c>
      <c r="H157" s="6">
        <v>8000</v>
      </c>
      <c r="I157" s="6">
        <v>11000</v>
      </c>
      <c r="J157" s="6">
        <v>44000</v>
      </c>
    </row>
    <row r="158" spans="1:10">
      <c r="A158" s="16">
        <v>90100</v>
      </c>
      <c r="B158" s="18" t="s">
        <v>471</v>
      </c>
      <c r="C158" s="18" t="s">
        <v>469</v>
      </c>
      <c r="D158" s="11">
        <v>2099000</v>
      </c>
      <c r="E158" s="9" t="s">
        <v>174</v>
      </c>
      <c r="F158" s="6">
        <v>500</v>
      </c>
      <c r="G158" s="6">
        <v>1000</v>
      </c>
      <c r="H158" s="6">
        <v>1000</v>
      </c>
      <c r="I158" s="6">
        <v>1500</v>
      </c>
      <c r="J158" s="6">
        <v>4000</v>
      </c>
    </row>
    <row r="159" spans="1:10">
      <c r="A159" s="16">
        <v>90100</v>
      </c>
      <c r="B159" s="18" t="s">
        <v>473</v>
      </c>
      <c r="C159" s="18" t="s">
        <v>469</v>
      </c>
      <c r="D159" s="11">
        <v>2100000</v>
      </c>
      <c r="E159" s="9" t="s">
        <v>175</v>
      </c>
      <c r="F159" s="6">
        <v>502</v>
      </c>
      <c r="G159" s="6">
        <v>1</v>
      </c>
      <c r="H159" s="6">
        <v>1</v>
      </c>
      <c r="I159" s="6">
        <v>1</v>
      </c>
      <c r="J159" s="6">
        <v>505</v>
      </c>
    </row>
    <row r="160" spans="1:10">
      <c r="A160" s="16">
        <v>90100</v>
      </c>
      <c r="B160" s="18" t="s">
        <v>474</v>
      </c>
      <c r="C160" s="18" t="s">
        <v>469</v>
      </c>
      <c r="D160" s="11">
        <v>2101000</v>
      </c>
      <c r="E160" s="9" t="s">
        <v>176</v>
      </c>
      <c r="F160" s="6">
        <v>90000</v>
      </c>
      <c r="G160" s="6">
        <v>100000</v>
      </c>
      <c r="H160" s="6">
        <v>110000</v>
      </c>
      <c r="I160" s="6">
        <v>120000</v>
      </c>
      <c r="J160" s="6">
        <v>420000</v>
      </c>
    </row>
    <row r="161" spans="1:10">
      <c r="A161" s="16">
        <v>90100</v>
      </c>
      <c r="B161" s="18" t="s">
        <v>475</v>
      </c>
      <c r="C161" s="18" t="s">
        <v>469</v>
      </c>
      <c r="D161" s="11">
        <v>2102000</v>
      </c>
      <c r="E161" s="9" t="s">
        <v>177</v>
      </c>
      <c r="F161" s="6">
        <v>30000</v>
      </c>
      <c r="G161" s="6">
        <v>35000</v>
      </c>
      <c r="H161" s="6">
        <v>40000</v>
      </c>
      <c r="I161" s="6">
        <v>45000</v>
      </c>
      <c r="J161" s="6">
        <v>150000</v>
      </c>
    </row>
    <row r="162" spans="1:10">
      <c r="A162" s="16">
        <v>90100</v>
      </c>
      <c r="B162" s="18" t="s">
        <v>476</v>
      </c>
      <c r="C162" s="18" t="s">
        <v>469</v>
      </c>
      <c r="D162" s="11">
        <v>2103000</v>
      </c>
      <c r="E162" s="9" t="s">
        <v>178</v>
      </c>
      <c r="F162" s="6">
        <v>35000</v>
      </c>
      <c r="G162" s="6">
        <v>40000</v>
      </c>
      <c r="H162" s="6">
        <v>45000</v>
      </c>
      <c r="I162" s="6">
        <v>50000</v>
      </c>
      <c r="J162" s="6">
        <v>170000</v>
      </c>
    </row>
    <row r="163" spans="1:10">
      <c r="A163" s="16">
        <v>90100</v>
      </c>
      <c r="B163" s="18" t="s">
        <v>477</v>
      </c>
      <c r="C163" s="18" t="s">
        <v>469</v>
      </c>
      <c r="D163" s="11">
        <v>2104000</v>
      </c>
      <c r="E163" s="9" t="s">
        <v>179</v>
      </c>
      <c r="F163" s="6">
        <v>900000</v>
      </c>
      <c r="G163" s="6">
        <v>950000</v>
      </c>
      <c r="H163" s="6">
        <v>1000000</v>
      </c>
      <c r="I163" s="6">
        <v>1050000</v>
      </c>
      <c r="J163" s="6">
        <v>3900000</v>
      </c>
    </row>
    <row r="164" spans="1:10">
      <c r="A164" s="16">
        <v>90100</v>
      </c>
      <c r="B164" s="18" t="s">
        <v>478</v>
      </c>
      <c r="C164" s="18" t="s">
        <v>469</v>
      </c>
      <c r="D164" s="11">
        <v>2105000</v>
      </c>
      <c r="E164" s="9" t="s">
        <v>180</v>
      </c>
      <c r="F164" s="6">
        <v>150000</v>
      </c>
      <c r="G164" s="6">
        <v>160000</v>
      </c>
      <c r="H164" s="6">
        <v>170000</v>
      </c>
      <c r="I164" s="6">
        <v>179928</v>
      </c>
      <c r="J164" s="6">
        <v>659928</v>
      </c>
    </row>
    <row r="165" spans="1:10">
      <c r="A165" s="16">
        <v>90100</v>
      </c>
      <c r="B165" s="18" t="s">
        <v>479</v>
      </c>
      <c r="C165" s="18" t="s">
        <v>469</v>
      </c>
      <c r="D165" s="11">
        <v>2106000</v>
      </c>
      <c r="E165" s="9" t="s">
        <v>181</v>
      </c>
      <c r="F165" s="6">
        <v>10</v>
      </c>
      <c r="G165" s="6">
        <v>10</v>
      </c>
      <c r="H165" s="6">
        <v>10</v>
      </c>
      <c r="I165" s="6">
        <v>10</v>
      </c>
      <c r="J165" s="6">
        <v>40</v>
      </c>
    </row>
    <row r="166" spans="1:10">
      <c r="A166" s="16">
        <v>90100</v>
      </c>
      <c r="B166" s="18" t="s">
        <v>480</v>
      </c>
      <c r="C166" s="18" t="s">
        <v>469</v>
      </c>
      <c r="D166" s="11">
        <v>2107000</v>
      </c>
      <c r="E166" s="9" t="s">
        <v>182</v>
      </c>
      <c r="F166" s="6">
        <v>1600000</v>
      </c>
      <c r="G166" s="6">
        <v>1700000</v>
      </c>
      <c r="H166" s="6">
        <v>1800000</v>
      </c>
      <c r="I166" s="6">
        <v>1900000</v>
      </c>
      <c r="J166" s="6">
        <v>7000000</v>
      </c>
    </row>
    <row r="167" spans="1:10">
      <c r="A167" s="16">
        <v>90100</v>
      </c>
      <c r="B167" s="18" t="s">
        <v>481</v>
      </c>
      <c r="C167" s="18" t="s">
        <v>469</v>
      </c>
      <c r="D167" s="11">
        <v>2108000</v>
      </c>
      <c r="E167" s="9" t="s">
        <v>183</v>
      </c>
      <c r="F167" s="6">
        <v>482449.34</v>
      </c>
      <c r="G167" s="6">
        <v>1299609.51</v>
      </c>
      <c r="H167" s="6">
        <v>1690795.24</v>
      </c>
      <c r="I167" s="6">
        <v>3857260.2</v>
      </c>
      <c r="J167" s="6">
        <v>7330114.29</v>
      </c>
    </row>
    <row r="168" spans="1:10">
      <c r="A168" s="16">
        <v>90100</v>
      </c>
      <c r="B168" s="18" t="s">
        <v>482</v>
      </c>
      <c r="C168" s="18" t="s">
        <v>469</v>
      </c>
      <c r="D168" s="11">
        <v>2109000</v>
      </c>
      <c r="E168" s="9" t="s">
        <v>184</v>
      </c>
      <c r="F168" s="6">
        <v>2000</v>
      </c>
      <c r="G168" s="6">
        <v>2000</v>
      </c>
      <c r="H168" s="6">
        <v>2000</v>
      </c>
      <c r="I168" s="6">
        <v>2000</v>
      </c>
      <c r="J168" s="6">
        <v>8000</v>
      </c>
    </row>
    <row r="169" spans="1:10">
      <c r="A169" s="16">
        <v>90100</v>
      </c>
      <c r="B169" s="18" t="s">
        <v>301</v>
      </c>
      <c r="C169" s="18" t="s">
        <v>469</v>
      </c>
      <c r="D169" s="11">
        <v>2110000</v>
      </c>
      <c r="E169" s="9" t="s">
        <v>185</v>
      </c>
      <c r="F169" s="6">
        <v>185000</v>
      </c>
      <c r="G169" s="6">
        <v>190000</v>
      </c>
      <c r="H169" s="6">
        <v>195000</v>
      </c>
      <c r="I169" s="6">
        <v>200000</v>
      </c>
      <c r="J169" s="6">
        <v>770000</v>
      </c>
    </row>
    <row r="170" spans="1:10">
      <c r="A170" s="16">
        <v>90200</v>
      </c>
      <c r="B170" s="18" t="s">
        <v>483</v>
      </c>
      <c r="C170" s="18" t="s">
        <v>484</v>
      </c>
      <c r="D170" s="11">
        <v>2111000</v>
      </c>
      <c r="E170" s="9" t="s">
        <v>186</v>
      </c>
      <c r="F170" s="6">
        <v>12000</v>
      </c>
      <c r="G170" s="6">
        <v>14000</v>
      </c>
      <c r="H170" s="6">
        <v>16000</v>
      </c>
      <c r="I170" s="6">
        <v>18000</v>
      </c>
      <c r="J170" s="6">
        <v>60000</v>
      </c>
    </row>
    <row r="171" spans="1:10">
      <c r="A171" s="16">
        <v>90200</v>
      </c>
      <c r="B171" s="18" t="s">
        <v>485</v>
      </c>
      <c r="C171" s="18" t="s">
        <v>467</v>
      </c>
      <c r="D171" s="11">
        <v>2112000</v>
      </c>
      <c r="E171" s="9" t="s">
        <v>187</v>
      </c>
      <c r="F171" s="6">
        <v>1800000</v>
      </c>
      <c r="G171" s="6">
        <v>1820000</v>
      </c>
      <c r="H171" s="6">
        <v>1840000</v>
      </c>
      <c r="I171" s="6">
        <v>1860000</v>
      </c>
      <c r="J171" s="6">
        <v>7320000</v>
      </c>
    </row>
    <row r="172" spans="1:10">
      <c r="A172" s="16">
        <v>90200</v>
      </c>
      <c r="B172" s="18" t="s">
        <v>483</v>
      </c>
      <c r="C172" s="18" t="s">
        <v>467</v>
      </c>
      <c r="D172" s="11">
        <v>2113000</v>
      </c>
      <c r="E172" s="9" t="s">
        <v>188</v>
      </c>
      <c r="F172" s="6">
        <v>800000</v>
      </c>
      <c r="G172" s="6">
        <v>900000</v>
      </c>
      <c r="H172" s="6">
        <v>1000000</v>
      </c>
      <c r="I172" s="6">
        <v>1100000</v>
      </c>
      <c r="J172" s="6">
        <v>3800000</v>
      </c>
    </row>
    <row r="173" spans="1:10">
      <c r="A173" s="16">
        <v>90200</v>
      </c>
      <c r="B173" s="18" t="s">
        <v>485</v>
      </c>
      <c r="C173" s="18" t="s">
        <v>486</v>
      </c>
      <c r="D173" s="11">
        <v>2114000</v>
      </c>
      <c r="E173" s="9" t="s">
        <v>189</v>
      </c>
      <c r="F173" s="6">
        <v>300000</v>
      </c>
      <c r="G173" s="6">
        <v>320000</v>
      </c>
      <c r="H173" s="6">
        <v>340000</v>
      </c>
      <c r="I173" s="6">
        <v>360000</v>
      </c>
      <c r="J173" s="6">
        <v>1320000</v>
      </c>
    </row>
    <row r="174" spans="1:10">
      <c r="A174" s="16">
        <v>90200</v>
      </c>
      <c r="B174" s="18" t="s">
        <v>483</v>
      </c>
      <c r="C174" s="18" t="s">
        <v>486</v>
      </c>
      <c r="D174" s="11">
        <v>2115000</v>
      </c>
      <c r="E174" s="9" t="s">
        <v>190</v>
      </c>
      <c r="F174" s="6">
        <v>55000</v>
      </c>
      <c r="G174" s="6">
        <v>58000</v>
      </c>
      <c r="H174" s="6">
        <v>61000</v>
      </c>
      <c r="I174" s="6">
        <v>64000</v>
      </c>
      <c r="J174" s="6">
        <v>238000</v>
      </c>
    </row>
    <row r="175" spans="1:10">
      <c r="A175" s="16">
        <v>90200</v>
      </c>
      <c r="B175" s="18" t="s">
        <v>487</v>
      </c>
      <c r="C175" s="18" t="s">
        <v>486</v>
      </c>
      <c r="D175" s="11">
        <v>2117000</v>
      </c>
      <c r="E175" s="9" t="s">
        <v>191</v>
      </c>
      <c r="F175" s="6">
        <v>1</v>
      </c>
      <c r="G175" s="6">
        <v>1</v>
      </c>
      <c r="H175" s="6">
        <v>1</v>
      </c>
      <c r="I175" s="6">
        <v>1</v>
      </c>
      <c r="J175" s="6">
        <v>4</v>
      </c>
    </row>
    <row r="176" spans="1:10">
      <c r="A176" s="16">
        <v>90200</v>
      </c>
      <c r="B176" s="18" t="s">
        <v>471</v>
      </c>
      <c r="C176" s="18" t="s">
        <v>486</v>
      </c>
      <c r="D176" s="11">
        <v>2118000</v>
      </c>
      <c r="E176" s="9" t="s">
        <v>192</v>
      </c>
      <c r="F176" s="6">
        <v>130000</v>
      </c>
      <c r="G176" s="6">
        <v>135000</v>
      </c>
      <c r="H176" s="6">
        <v>145000</v>
      </c>
      <c r="I176" s="6">
        <v>316000</v>
      </c>
      <c r="J176" s="6">
        <v>726000</v>
      </c>
    </row>
    <row r="177" spans="1:10">
      <c r="A177" s="16">
        <v>90200</v>
      </c>
      <c r="B177" s="18" t="s">
        <v>473</v>
      </c>
      <c r="C177" s="18" t="s">
        <v>486</v>
      </c>
      <c r="D177" s="11">
        <v>2119000</v>
      </c>
      <c r="E177" s="9" t="s">
        <v>193</v>
      </c>
      <c r="F177" s="6">
        <v>130000</v>
      </c>
      <c r="G177" s="6">
        <v>135000</v>
      </c>
      <c r="H177" s="6">
        <v>140000</v>
      </c>
      <c r="I177" s="6">
        <v>318400</v>
      </c>
      <c r="J177" s="6">
        <v>723400</v>
      </c>
    </row>
    <row r="178" spans="1:10">
      <c r="A178" s="16">
        <v>90200</v>
      </c>
      <c r="B178" s="18" t="s">
        <v>477</v>
      </c>
      <c r="C178" s="18" t="s">
        <v>486</v>
      </c>
      <c r="D178" s="11">
        <v>2120000</v>
      </c>
      <c r="E178" s="9" t="s">
        <v>194</v>
      </c>
      <c r="F178" s="6">
        <v>1000</v>
      </c>
      <c r="G178" s="6">
        <v>2000</v>
      </c>
      <c r="H178" s="6">
        <v>3000</v>
      </c>
      <c r="I178" s="6">
        <v>50000</v>
      </c>
      <c r="J178" s="6">
        <v>56000</v>
      </c>
    </row>
    <row r="179" spans="1:10">
      <c r="A179" s="16">
        <v>90200</v>
      </c>
      <c r="B179" s="18" t="s">
        <v>478</v>
      </c>
      <c r="C179" s="18" t="s">
        <v>486</v>
      </c>
      <c r="D179" s="11">
        <v>2121000</v>
      </c>
      <c r="E179" s="9" t="s">
        <v>195</v>
      </c>
      <c r="F179" s="6">
        <v>100</v>
      </c>
      <c r="G179" s="6">
        <v>100</v>
      </c>
      <c r="H179" s="6">
        <v>100</v>
      </c>
      <c r="I179" s="6">
        <v>100</v>
      </c>
      <c r="J179" s="6">
        <v>400</v>
      </c>
    </row>
    <row r="180" spans="1:10">
      <c r="A180" s="16">
        <v>90200</v>
      </c>
      <c r="B180" s="18" t="s">
        <v>479</v>
      </c>
      <c r="C180" s="18" t="s">
        <v>486</v>
      </c>
      <c r="D180" s="11">
        <v>2122000</v>
      </c>
      <c r="E180" s="9" t="s">
        <v>196</v>
      </c>
      <c r="F180" s="6">
        <v>33000</v>
      </c>
      <c r="G180" s="6">
        <v>35000</v>
      </c>
      <c r="H180" s="6">
        <v>37000</v>
      </c>
      <c r="I180" s="6">
        <v>55000</v>
      </c>
      <c r="J180" s="6">
        <v>160000</v>
      </c>
    </row>
    <row r="181" spans="1:10">
      <c r="A181" s="16">
        <v>90300</v>
      </c>
      <c r="B181" s="18" t="s">
        <v>487</v>
      </c>
      <c r="C181" s="18" t="s">
        <v>484</v>
      </c>
      <c r="D181" s="11">
        <v>2123000</v>
      </c>
      <c r="E181" s="9" t="s">
        <v>197</v>
      </c>
      <c r="F181" s="6">
        <v>141000</v>
      </c>
      <c r="G181" s="6">
        <v>251213.91</v>
      </c>
      <c r="H181" s="6">
        <v>344584.4</v>
      </c>
      <c r="I181" s="6">
        <v>790000</v>
      </c>
      <c r="J181" s="6">
        <v>1526798.31</v>
      </c>
    </row>
    <row r="182" spans="1:10">
      <c r="A182" s="16">
        <v>90300</v>
      </c>
      <c r="B182" s="18" t="s">
        <v>488</v>
      </c>
      <c r="C182" s="18" t="s">
        <v>467</v>
      </c>
      <c r="D182" s="11">
        <v>2124000</v>
      </c>
      <c r="E182" s="9" t="s">
        <v>198</v>
      </c>
      <c r="F182" s="6">
        <v>95100</v>
      </c>
      <c r="G182" s="6">
        <v>95709.5</v>
      </c>
      <c r="H182" s="6">
        <v>105100</v>
      </c>
      <c r="I182" s="6">
        <v>189581.52</v>
      </c>
      <c r="J182" s="6">
        <v>485491.02</v>
      </c>
    </row>
    <row r="183" spans="1:10">
      <c r="A183" s="16">
        <v>90300</v>
      </c>
      <c r="B183" s="18" t="s">
        <v>487</v>
      </c>
      <c r="C183" s="18" t="s">
        <v>467</v>
      </c>
      <c r="D183" s="11">
        <v>2125000</v>
      </c>
      <c r="E183" s="9" t="s">
        <v>199</v>
      </c>
      <c r="F183" s="6">
        <v>422000</v>
      </c>
      <c r="G183" s="6">
        <v>427000</v>
      </c>
      <c r="H183" s="6">
        <v>430000</v>
      </c>
      <c r="I183" s="6">
        <v>450000</v>
      </c>
      <c r="J183" s="6">
        <v>1729000</v>
      </c>
    </row>
    <row r="184" spans="1:10">
      <c r="A184" s="16">
        <v>90300</v>
      </c>
      <c r="B184" s="18" t="s">
        <v>488</v>
      </c>
      <c r="C184" s="18" t="s">
        <v>486</v>
      </c>
      <c r="D184" s="11">
        <v>2126000</v>
      </c>
      <c r="E184" s="9" t="s">
        <v>200</v>
      </c>
      <c r="F184" s="6">
        <v>16000</v>
      </c>
      <c r="G184" s="6">
        <v>17000</v>
      </c>
      <c r="H184" s="6">
        <v>18000</v>
      </c>
      <c r="I184" s="6">
        <v>25000</v>
      </c>
      <c r="J184" s="6">
        <v>76000</v>
      </c>
    </row>
    <row r="185" spans="1:10">
      <c r="A185" s="16">
        <v>90300</v>
      </c>
      <c r="B185" s="18" t="s">
        <v>487</v>
      </c>
      <c r="C185" s="18" t="s">
        <v>486</v>
      </c>
      <c r="D185" s="11">
        <v>2127000</v>
      </c>
      <c r="E185" s="9" t="s">
        <v>201</v>
      </c>
      <c r="F185" s="6">
        <v>35999</v>
      </c>
      <c r="G185" s="6">
        <v>36999</v>
      </c>
      <c r="H185" s="6">
        <v>37999</v>
      </c>
      <c r="I185" s="6">
        <v>59999</v>
      </c>
      <c r="J185" s="6">
        <v>170996</v>
      </c>
    </row>
    <row r="186" spans="1:10">
      <c r="A186" s="16">
        <v>90300</v>
      </c>
      <c r="B186" s="18" t="s">
        <v>489</v>
      </c>
      <c r="C186" s="18" t="s">
        <v>486</v>
      </c>
      <c r="D186" s="11">
        <v>2128000</v>
      </c>
      <c r="E186" s="9" t="s">
        <v>202</v>
      </c>
      <c r="F186" s="6">
        <v>50100</v>
      </c>
      <c r="G186" s="6">
        <v>50100</v>
      </c>
      <c r="H186" s="6">
        <v>50100</v>
      </c>
      <c r="I186" s="6">
        <v>50100</v>
      </c>
      <c r="J186" s="6">
        <v>200400</v>
      </c>
    </row>
    <row r="187" spans="1:10">
      <c r="A187" s="16">
        <v>90300</v>
      </c>
      <c r="B187" s="18" t="s">
        <v>473</v>
      </c>
      <c r="C187" s="18" t="s">
        <v>486</v>
      </c>
      <c r="D187" s="11">
        <v>2129000</v>
      </c>
      <c r="E187" s="9" t="s">
        <v>203</v>
      </c>
      <c r="F187" s="6">
        <v>400</v>
      </c>
      <c r="G187" s="6">
        <v>400</v>
      </c>
      <c r="H187" s="6">
        <v>400</v>
      </c>
      <c r="I187" s="6">
        <v>400</v>
      </c>
      <c r="J187" s="6">
        <v>1600</v>
      </c>
    </row>
    <row r="188" spans="1:10">
      <c r="A188" s="16">
        <v>90300</v>
      </c>
      <c r="B188" s="18" t="s">
        <v>477</v>
      </c>
      <c r="C188" s="18" t="s">
        <v>486</v>
      </c>
      <c r="D188" s="11">
        <v>2130000</v>
      </c>
      <c r="E188" s="9" t="s">
        <v>204</v>
      </c>
      <c r="F188" s="6">
        <v>546629</v>
      </c>
      <c r="G188" s="6">
        <v>675814.94</v>
      </c>
      <c r="H188" s="6">
        <v>743944.17</v>
      </c>
      <c r="I188" s="6">
        <v>745834.34</v>
      </c>
      <c r="J188" s="6">
        <v>2712222.45</v>
      </c>
    </row>
    <row r="189" spans="1:10">
      <c r="A189" s="16">
        <v>90300</v>
      </c>
      <c r="B189" s="18" t="s">
        <v>478</v>
      </c>
      <c r="C189" s="18" t="s">
        <v>486</v>
      </c>
      <c r="D189" s="11">
        <v>2133000</v>
      </c>
      <c r="E189" s="9" t="s">
        <v>205</v>
      </c>
      <c r="F189" s="6">
        <v>3721076.92</v>
      </c>
      <c r="G189" s="6">
        <v>4169262.99</v>
      </c>
      <c r="H189" s="6">
        <v>4524150.67</v>
      </c>
      <c r="I189" s="6">
        <v>5034515.67</v>
      </c>
      <c r="J189" s="6">
        <v>17449006.25</v>
      </c>
    </row>
    <row r="190" spans="1:10">
      <c r="A190" s="16">
        <v>90300</v>
      </c>
      <c r="B190" s="18" t="s">
        <v>479</v>
      </c>
      <c r="C190" s="18" t="s">
        <v>486</v>
      </c>
      <c r="D190" s="11">
        <v>2135000</v>
      </c>
      <c r="E190" s="9" t="s">
        <v>206</v>
      </c>
      <c r="F190" s="6">
        <v>36000</v>
      </c>
      <c r="G190" s="6">
        <v>38000</v>
      </c>
      <c r="H190" s="6">
        <v>40000</v>
      </c>
      <c r="I190" s="6">
        <v>50000</v>
      </c>
      <c r="J190" s="6">
        <v>164000</v>
      </c>
    </row>
    <row r="191" spans="1:10">
      <c r="A191" s="16">
        <v>90500</v>
      </c>
      <c r="B191" s="18" t="s">
        <v>491</v>
      </c>
      <c r="C191" s="18" t="s">
        <v>467</v>
      </c>
      <c r="D191" s="11">
        <v>2136000</v>
      </c>
      <c r="E191" s="9" t="s">
        <v>207</v>
      </c>
      <c r="F191" s="6">
        <v>1000</v>
      </c>
      <c r="G191" s="6">
        <v>2000</v>
      </c>
      <c r="H191" s="6">
        <v>3000</v>
      </c>
      <c r="I191" s="6">
        <v>10000</v>
      </c>
      <c r="J191" s="6">
        <v>16000</v>
      </c>
    </row>
    <row r="192" spans="1:10">
      <c r="A192" s="16">
        <v>90500</v>
      </c>
      <c r="B192" s="18" t="s">
        <v>493</v>
      </c>
      <c r="C192" s="18" t="s">
        <v>467</v>
      </c>
      <c r="D192" s="11">
        <v>2137000</v>
      </c>
      <c r="E192" s="9" t="s">
        <v>208</v>
      </c>
      <c r="F192" s="6">
        <v>80000</v>
      </c>
      <c r="G192" s="6">
        <v>80000</v>
      </c>
      <c r="H192" s="6">
        <v>85000</v>
      </c>
      <c r="I192" s="6">
        <v>150000</v>
      </c>
      <c r="J192" s="6">
        <v>395000</v>
      </c>
    </row>
    <row r="193" spans="1:10">
      <c r="A193" s="16">
        <v>90500</v>
      </c>
      <c r="B193" s="18" t="s">
        <v>491</v>
      </c>
      <c r="C193" s="18" t="s">
        <v>494</v>
      </c>
      <c r="D193" s="11">
        <v>2139000</v>
      </c>
      <c r="E193" s="9" t="s">
        <v>209</v>
      </c>
      <c r="F193" s="6">
        <v>205789.7</v>
      </c>
      <c r="G193" s="6">
        <v>235951</v>
      </c>
      <c r="H193" s="6">
        <v>255001</v>
      </c>
      <c r="I193" s="6">
        <v>321501</v>
      </c>
      <c r="J193" s="6">
        <v>1018242.7</v>
      </c>
    </row>
    <row r="194" spans="1:10">
      <c r="A194" s="16">
        <v>90500</v>
      </c>
      <c r="B194" s="18" t="s">
        <v>493</v>
      </c>
      <c r="C194" s="18" t="s">
        <v>494</v>
      </c>
      <c r="D194" s="11">
        <v>2140000</v>
      </c>
      <c r="E194" s="9" t="s">
        <v>210</v>
      </c>
      <c r="F194" s="6">
        <v>4029472.76</v>
      </c>
      <c r="G194" s="6">
        <v>4289560.3099999996</v>
      </c>
      <c r="H194" s="6">
        <v>4593003.03</v>
      </c>
      <c r="I194" s="6">
        <v>5923595.0300000003</v>
      </c>
      <c r="J194" s="6">
        <v>18835631.129999999</v>
      </c>
    </row>
    <row r="195" spans="1:10">
      <c r="A195" s="16">
        <v>90500</v>
      </c>
      <c r="B195" s="18" t="s">
        <v>495</v>
      </c>
      <c r="C195" s="18" t="s">
        <v>494</v>
      </c>
      <c r="D195" s="11">
        <v>2141000</v>
      </c>
      <c r="E195" s="9" t="s">
        <v>211</v>
      </c>
      <c r="F195" s="6">
        <v>5998</v>
      </c>
      <c r="G195" s="6">
        <v>9987</v>
      </c>
      <c r="H195" s="6">
        <v>12800</v>
      </c>
      <c r="I195" s="6">
        <v>15990</v>
      </c>
      <c r="J195" s="6">
        <v>44775</v>
      </c>
    </row>
    <row r="196" spans="1:10">
      <c r="A196" s="16">
        <v>90500</v>
      </c>
      <c r="B196" s="18" t="s">
        <v>496</v>
      </c>
      <c r="C196" s="18" t="s">
        <v>494</v>
      </c>
      <c r="D196" s="11">
        <v>2142000</v>
      </c>
      <c r="E196" s="9" t="s">
        <v>212</v>
      </c>
      <c r="F196" s="6">
        <v>18315</v>
      </c>
      <c r="G196" s="6">
        <v>25500</v>
      </c>
      <c r="H196" s="6">
        <v>30700</v>
      </c>
      <c r="I196" s="6">
        <v>61900</v>
      </c>
      <c r="J196" s="6">
        <v>136415</v>
      </c>
    </row>
    <row r="197" spans="1:10">
      <c r="A197" s="16">
        <v>90500</v>
      </c>
      <c r="B197" s="18" t="s">
        <v>477</v>
      </c>
      <c r="C197" s="18" t="s">
        <v>494</v>
      </c>
      <c r="D197" s="11">
        <v>2144000</v>
      </c>
      <c r="E197" s="9" t="s">
        <v>213</v>
      </c>
      <c r="F197" s="6">
        <v>878199.56</v>
      </c>
      <c r="G197" s="6">
        <v>1018203.48</v>
      </c>
      <c r="H197" s="6">
        <v>1064633.96</v>
      </c>
      <c r="I197" s="6">
        <v>1127519.7</v>
      </c>
      <c r="J197" s="6">
        <v>4088556.7</v>
      </c>
    </row>
    <row r="198" spans="1:10">
      <c r="A198" s="16">
        <v>90500</v>
      </c>
      <c r="B198" s="18" t="s">
        <v>478</v>
      </c>
      <c r="C198" s="18" t="s">
        <v>494</v>
      </c>
      <c r="D198" s="11">
        <v>2145000</v>
      </c>
      <c r="E198" s="9" t="s">
        <v>214</v>
      </c>
      <c r="F198" s="6">
        <v>20518.75</v>
      </c>
      <c r="G198" s="6">
        <v>35940.75</v>
      </c>
      <c r="H198" s="6">
        <v>44510.9</v>
      </c>
      <c r="I198" s="6">
        <v>66920</v>
      </c>
      <c r="J198" s="6">
        <v>167890.4</v>
      </c>
    </row>
    <row r="199" spans="1:10">
      <c r="A199" s="16">
        <v>90500</v>
      </c>
      <c r="B199" s="18" t="s">
        <v>479</v>
      </c>
      <c r="C199" s="18" t="s">
        <v>494</v>
      </c>
      <c r="D199" s="11">
        <v>2146000</v>
      </c>
      <c r="E199" s="9" t="s">
        <v>215</v>
      </c>
      <c r="F199" s="6">
        <v>315000</v>
      </c>
      <c r="G199" s="6">
        <v>377800</v>
      </c>
      <c r="H199" s="6">
        <v>441700.55</v>
      </c>
      <c r="I199" s="6">
        <v>591580</v>
      </c>
      <c r="J199" s="6">
        <v>1726080.55</v>
      </c>
    </row>
    <row r="200" spans="1:10">
      <c r="A200" s="16">
        <v>90600</v>
      </c>
      <c r="B200" s="18" t="s">
        <v>479</v>
      </c>
      <c r="C200" s="18" t="s">
        <v>469</v>
      </c>
      <c r="D200" s="11">
        <v>2147000</v>
      </c>
      <c r="E200" s="9" t="s">
        <v>216</v>
      </c>
      <c r="F200" s="6">
        <v>1350000</v>
      </c>
      <c r="G200" s="6">
        <v>1500000</v>
      </c>
      <c r="H200" s="6">
        <v>1650000</v>
      </c>
      <c r="I200" s="6">
        <v>2194100</v>
      </c>
      <c r="J200" s="6">
        <v>6694100</v>
      </c>
    </row>
    <row r="201" spans="1:10">
      <c r="A201" s="16">
        <v>90600</v>
      </c>
      <c r="B201" s="18" t="s">
        <v>474</v>
      </c>
      <c r="C201" s="18" t="s">
        <v>497</v>
      </c>
      <c r="D201" s="11">
        <v>2148000</v>
      </c>
      <c r="E201" s="9" t="s">
        <v>217</v>
      </c>
      <c r="F201" s="6">
        <v>244411.34</v>
      </c>
      <c r="G201" s="6">
        <v>303993.34999999998</v>
      </c>
      <c r="H201" s="6">
        <v>341616.58</v>
      </c>
      <c r="I201" s="6">
        <v>377313.25</v>
      </c>
      <c r="J201" s="6">
        <v>1267334.52</v>
      </c>
    </row>
    <row r="202" spans="1:10">
      <c r="A202" s="16">
        <v>90600</v>
      </c>
      <c r="B202" s="18" t="s">
        <v>496</v>
      </c>
      <c r="C202" s="18" t="s">
        <v>497</v>
      </c>
      <c r="D202" s="11">
        <v>2149000</v>
      </c>
      <c r="E202" s="9" t="s">
        <v>218</v>
      </c>
      <c r="F202" s="6">
        <v>22700</v>
      </c>
      <c r="G202" s="6">
        <v>35900</v>
      </c>
      <c r="H202" s="6">
        <v>55500.75</v>
      </c>
      <c r="I202" s="6">
        <v>72100.259999999995</v>
      </c>
      <c r="J202" s="6">
        <v>186201.01</v>
      </c>
    </row>
    <row r="203" spans="1:10">
      <c r="A203" s="16">
        <v>90700</v>
      </c>
      <c r="B203" s="18" t="s">
        <v>498</v>
      </c>
      <c r="C203" s="18" t="s">
        <v>467</v>
      </c>
      <c r="D203" s="11">
        <v>2150000</v>
      </c>
      <c r="E203" s="9" t="s">
        <v>219</v>
      </c>
      <c r="F203" s="6">
        <v>1</v>
      </c>
      <c r="G203" s="6">
        <v>1</v>
      </c>
      <c r="H203" s="6">
        <v>1</v>
      </c>
      <c r="I203" s="6">
        <v>1</v>
      </c>
      <c r="J203" s="6">
        <v>4</v>
      </c>
    </row>
    <row r="204" spans="1:10">
      <c r="A204" s="16">
        <v>90700</v>
      </c>
      <c r="B204" s="18" t="s">
        <v>499</v>
      </c>
      <c r="C204" s="18" t="s">
        <v>467</v>
      </c>
      <c r="D204" s="11">
        <v>2151000</v>
      </c>
      <c r="E204" s="9" t="s">
        <v>220</v>
      </c>
      <c r="F204" s="6">
        <v>674114.18</v>
      </c>
      <c r="G204" s="6">
        <v>737265.36</v>
      </c>
      <c r="H204" s="6">
        <v>804488.12</v>
      </c>
      <c r="I204" s="6">
        <v>829947.18</v>
      </c>
      <c r="J204" s="6">
        <v>3045814.84</v>
      </c>
    </row>
    <row r="205" spans="1:10">
      <c r="A205" s="16">
        <v>90700</v>
      </c>
      <c r="B205" s="18" t="s">
        <v>498</v>
      </c>
      <c r="C205" s="18" t="s">
        <v>500</v>
      </c>
      <c r="D205" s="11">
        <v>2152000</v>
      </c>
      <c r="E205" s="9" t="s">
        <v>176</v>
      </c>
      <c r="F205" s="6">
        <v>159618.49</v>
      </c>
      <c r="G205" s="6">
        <v>209618.49</v>
      </c>
      <c r="H205" s="6">
        <v>209618.49</v>
      </c>
      <c r="I205" s="6">
        <v>259618.49</v>
      </c>
      <c r="J205" s="6">
        <v>838473.96</v>
      </c>
    </row>
    <row r="206" spans="1:10">
      <c r="A206" s="16">
        <v>90700</v>
      </c>
      <c r="B206" s="18" t="s">
        <v>499</v>
      </c>
      <c r="C206" s="18" t="s">
        <v>500</v>
      </c>
      <c r="D206" s="11">
        <v>2153000</v>
      </c>
      <c r="E206" s="9" t="s">
        <v>221</v>
      </c>
      <c r="F206" s="6">
        <v>19100</v>
      </c>
      <c r="G206" s="6">
        <v>39100</v>
      </c>
      <c r="H206" s="6">
        <v>39300</v>
      </c>
      <c r="I206" s="6">
        <v>59300.07</v>
      </c>
      <c r="J206" s="6">
        <v>156800.07</v>
      </c>
    </row>
    <row r="207" spans="1:10">
      <c r="A207" s="16">
        <v>90700</v>
      </c>
      <c r="B207" s="18" t="s">
        <v>501</v>
      </c>
      <c r="C207" s="18" t="s">
        <v>500</v>
      </c>
      <c r="D207" s="11">
        <v>2154000</v>
      </c>
      <c r="E207" s="9" t="s">
        <v>222</v>
      </c>
      <c r="F207" s="6">
        <v>1000</v>
      </c>
      <c r="G207" s="6">
        <v>1000</v>
      </c>
      <c r="H207" s="6">
        <v>1000</v>
      </c>
      <c r="I207" s="6">
        <v>1000</v>
      </c>
      <c r="J207" s="6">
        <v>4000</v>
      </c>
    </row>
    <row r="208" spans="1:10">
      <c r="A208" s="16">
        <v>90700</v>
      </c>
      <c r="B208" s="18" t="s">
        <v>478</v>
      </c>
      <c r="C208" s="18" t="s">
        <v>500</v>
      </c>
      <c r="D208" s="11">
        <v>2155000</v>
      </c>
      <c r="E208" s="9" t="s">
        <v>223</v>
      </c>
      <c r="F208" s="6">
        <v>58820.639999999999</v>
      </c>
      <c r="G208" s="6">
        <v>78820.639999999999</v>
      </c>
      <c r="H208" s="6">
        <v>78820.639999999999</v>
      </c>
      <c r="I208" s="6">
        <v>108820.64</v>
      </c>
      <c r="J208" s="6">
        <v>325282.56</v>
      </c>
    </row>
    <row r="209" spans="1:10">
      <c r="A209" s="16">
        <v>90700</v>
      </c>
      <c r="B209" s="18" t="s">
        <v>479</v>
      </c>
      <c r="C209" s="18" t="s">
        <v>500</v>
      </c>
      <c r="D209" s="11">
        <v>2156000</v>
      </c>
      <c r="E209" s="9" t="s">
        <v>224</v>
      </c>
      <c r="F209" s="6">
        <v>3001</v>
      </c>
      <c r="G209" s="6">
        <v>3001</v>
      </c>
      <c r="H209" s="6">
        <v>3001</v>
      </c>
      <c r="I209" s="6">
        <v>3001</v>
      </c>
      <c r="J209" s="6">
        <v>12004</v>
      </c>
    </row>
    <row r="210" spans="1:10">
      <c r="A210" s="16">
        <v>90800</v>
      </c>
      <c r="B210" s="18" t="s">
        <v>503</v>
      </c>
      <c r="C210" s="18" t="s">
        <v>504</v>
      </c>
      <c r="D210" s="11">
        <v>2157000</v>
      </c>
      <c r="E210" s="9" t="s">
        <v>225</v>
      </c>
      <c r="F210" s="6">
        <v>134608.28</v>
      </c>
      <c r="G210" s="6">
        <v>134628.28</v>
      </c>
      <c r="H210" s="6">
        <v>134628.28</v>
      </c>
      <c r="I210" s="6">
        <v>204628.28</v>
      </c>
      <c r="J210" s="6">
        <v>608493.12</v>
      </c>
    </row>
    <row r="211" spans="1:10">
      <c r="A211" s="16">
        <v>90800</v>
      </c>
      <c r="B211" s="18" t="s">
        <v>505</v>
      </c>
      <c r="C211" s="18" t="s">
        <v>504</v>
      </c>
      <c r="D211" s="11">
        <v>2158000</v>
      </c>
      <c r="E211" s="9" t="s">
        <v>226</v>
      </c>
      <c r="F211" s="6">
        <v>11</v>
      </c>
      <c r="G211" s="6">
        <v>11</v>
      </c>
      <c r="H211" s="6">
        <v>11</v>
      </c>
      <c r="I211" s="6">
        <v>11</v>
      </c>
      <c r="J211" s="6">
        <v>44</v>
      </c>
    </row>
    <row r="212" spans="1:10">
      <c r="A212" s="16">
        <v>90800</v>
      </c>
      <c r="B212" s="18" t="s">
        <v>506</v>
      </c>
      <c r="C212" s="18" t="s">
        <v>504</v>
      </c>
      <c r="D212" s="11">
        <v>2159000</v>
      </c>
      <c r="E212" s="9" t="s">
        <v>227</v>
      </c>
      <c r="F212" s="6">
        <v>98292.31</v>
      </c>
      <c r="G212" s="6">
        <v>98282.31</v>
      </c>
      <c r="H212" s="6">
        <v>216507.88</v>
      </c>
      <c r="I212" s="6">
        <v>225943.36</v>
      </c>
      <c r="J212" s="6">
        <v>639025.86</v>
      </c>
    </row>
    <row r="213" spans="1:10">
      <c r="A213" s="16">
        <v>100100</v>
      </c>
      <c r="B213" s="18" t="s">
        <v>507</v>
      </c>
      <c r="C213" s="18" t="s">
        <v>508</v>
      </c>
      <c r="D213" s="11">
        <v>2160000</v>
      </c>
      <c r="E213" s="9" t="s">
        <v>228</v>
      </c>
      <c r="F213" s="6">
        <v>153201.79</v>
      </c>
      <c r="G213" s="6">
        <v>253201.79</v>
      </c>
      <c r="H213" s="6">
        <v>263201.78999999998</v>
      </c>
      <c r="I213" s="6">
        <v>363201.79</v>
      </c>
      <c r="J213" s="6">
        <v>1032807.16</v>
      </c>
    </row>
    <row r="214" spans="1:10">
      <c r="A214" s="16">
        <v>100100</v>
      </c>
      <c r="B214" s="18" t="s">
        <v>507</v>
      </c>
      <c r="C214" s="18" t="s">
        <v>509</v>
      </c>
      <c r="D214" s="11">
        <v>2161000</v>
      </c>
      <c r="E214" s="9" t="s">
        <v>229</v>
      </c>
      <c r="F214" s="6">
        <v>1024</v>
      </c>
      <c r="G214" s="6">
        <v>1024</v>
      </c>
      <c r="H214" s="6">
        <v>1024</v>
      </c>
      <c r="I214" s="6">
        <v>1024</v>
      </c>
      <c r="J214" s="6">
        <v>4096</v>
      </c>
    </row>
    <row r="215" spans="1:10">
      <c r="A215" s="16">
        <v>100100</v>
      </c>
      <c r="B215" s="18" t="s">
        <v>507</v>
      </c>
      <c r="C215" s="18" t="s">
        <v>510</v>
      </c>
      <c r="D215" s="11">
        <v>2162000</v>
      </c>
      <c r="E215" s="9" t="s">
        <v>230</v>
      </c>
      <c r="F215" s="6">
        <v>23971.18</v>
      </c>
      <c r="G215" s="6">
        <v>23971.18</v>
      </c>
      <c r="H215" s="6">
        <v>113971.18</v>
      </c>
      <c r="I215" s="6">
        <v>123406.56</v>
      </c>
      <c r="J215" s="6">
        <v>285320.09999999998</v>
      </c>
    </row>
    <row r="216" spans="1:10">
      <c r="A216" s="16">
        <v>100100</v>
      </c>
      <c r="B216" s="18" t="s">
        <v>511</v>
      </c>
      <c r="C216" s="18" t="s">
        <v>512</v>
      </c>
      <c r="D216" s="11">
        <v>2163000</v>
      </c>
      <c r="E216" s="9" t="s">
        <v>231</v>
      </c>
      <c r="F216" s="6">
        <v>12</v>
      </c>
      <c r="G216" s="6">
        <v>12</v>
      </c>
      <c r="H216" s="6">
        <v>12</v>
      </c>
      <c r="I216" s="6">
        <v>12</v>
      </c>
      <c r="J216" s="6">
        <v>48</v>
      </c>
    </row>
    <row r="217" spans="1:10">
      <c r="A217" s="16">
        <v>100100</v>
      </c>
      <c r="B217" s="18" t="s">
        <v>513</v>
      </c>
      <c r="C217" s="18" t="s">
        <v>512</v>
      </c>
      <c r="D217" s="11">
        <v>2164000</v>
      </c>
      <c r="E217" s="9" t="s">
        <v>232</v>
      </c>
      <c r="F217" s="6">
        <v>7</v>
      </c>
      <c r="G217" s="6">
        <v>7</v>
      </c>
      <c r="H217" s="6">
        <v>7</v>
      </c>
      <c r="I217" s="6">
        <v>7</v>
      </c>
      <c r="J217" s="6">
        <v>28</v>
      </c>
    </row>
    <row r="218" spans="1:10">
      <c r="A218" s="16">
        <v>100100</v>
      </c>
      <c r="B218" s="18" t="s">
        <v>514</v>
      </c>
      <c r="C218" s="18" t="s">
        <v>515</v>
      </c>
      <c r="D218" s="11">
        <v>2165000</v>
      </c>
      <c r="E218" s="9" t="s">
        <v>233</v>
      </c>
      <c r="F218" s="6">
        <v>7</v>
      </c>
      <c r="G218" s="6">
        <v>7</v>
      </c>
      <c r="H218" s="6">
        <v>7</v>
      </c>
      <c r="I218" s="6">
        <v>7</v>
      </c>
      <c r="J218" s="6">
        <v>28</v>
      </c>
    </row>
    <row r="219" spans="1:10">
      <c r="A219" s="16">
        <v>100100</v>
      </c>
      <c r="B219" s="18" t="s">
        <v>516</v>
      </c>
      <c r="C219" s="18" t="s">
        <v>515</v>
      </c>
      <c r="D219" s="11">
        <v>2166000</v>
      </c>
      <c r="E219" s="9" t="s">
        <v>234</v>
      </c>
      <c r="F219" s="6">
        <v>49200</v>
      </c>
      <c r="G219" s="6">
        <v>74167.91</v>
      </c>
      <c r="H219" s="6">
        <v>80661.67</v>
      </c>
      <c r="I219" s="6">
        <v>96555.199999999997</v>
      </c>
      <c r="J219" s="6">
        <v>300584.78000000003</v>
      </c>
    </row>
    <row r="220" spans="1:10">
      <c r="A220" s="16">
        <v>100100</v>
      </c>
      <c r="B220" s="18" t="s">
        <v>517</v>
      </c>
      <c r="C220" s="18" t="s">
        <v>515</v>
      </c>
      <c r="D220" s="11">
        <v>2167000</v>
      </c>
      <c r="E220" s="9" t="s">
        <v>235</v>
      </c>
      <c r="F220" s="6">
        <v>4000</v>
      </c>
      <c r="G220" s="6">
        <v>4000</v>
      </c>
      <c r="H220" s="6">
        <v>4000</v>
      </c>
      <c r="I220" s="6">
        <v>4000</v>
      </c>
      <c r="J220" s="6">
        <v>16000</v>
      </c>
    </row>
    <row r="221" spans="1:10">
      <c r="A221" s="16">
        <v>100100</v>
      </c>
      <c r="B221" s="18" t="s">
        <v>518</v>
      </c>
      <c r="C221" s="18" t="s">
        <v>515</v>
      </c>
      <c r="D221" s="11">
        <v>2168000</v>
      </c>
      <c r="E221" s="9" t="s">
        <v>236</v>
      </c>
      <c r="F221" s="6">
        <v>4000</v>
      </c>
      <c r="G221" s="6">
        <v>4000</v>
      </c>
      <c r="H221" s="6">
        <v>4000</v>
      </c>
      <c r="I221" s="6">
        <v>4000</v>
      </c>
      <c r="J221" s="6">
        <v>16000</v>
      </c>
    </row>
    <row r="222" spans="1:10">
      <c r="A222" s="16">
        <v>100100</v>
      </c>
      <c r="B222" s="18" t="s">
        <v>519</v>
      </c>
      <c r="C222" s="18" t="s">
        <v>520</v>
      </c>
      <c r="D222" s="11">
        <v>2169000</v>
      </c>
      <c r="E222" s="9" t="s">
        <v>237</v>
      </c>
      <c r="F222" s="6">
        <v>90485.8</v>
      </c>
      <c r="G222" s="6">
        <v>140485.79999999999</v>
      </c>
      <c r="H222" s="6">
        <v>140485.79999999999</v>
      </c>
      <c r="I222" s="6">
        <v>240485.8</v>
      </c>
      <c r="J222" s="6">
        <v>611943.19999999995</v>
      </c>
    </row>
    <row r="223" spans="1:10">
      <c r="A223" s="16">
        <v>100100</v>
      </c>
      <c r="B223" s="18" t="s">
        <v>521</v>
      </c>
      <c r="C223" s="18" t="s">
        <v>520</v>
      </c>
      <c r="D223" s="11">
        <v>2170000</v>
      </c>
      <c r="E223" s="9" t="s">
        <v>238</v>
      </c>
      <c r="F223" s="6">
        <v>6181.64</v>
      </c>
      <c r="G223" s="6">
        <v>6181.64</v>
      </c>
      <c r="H223" s="6">
        <v>6181.64</v>
      </c>
      <c r="I223" s="6">
        <v>6181.64</v>
      </c>
      <c r="J223" s="6">
        <v>24726.560000000001</v>
      </c>
    </row>
    <row r="224" spans="1:10">
      <c r="A224" s="16">
        <v>100100</v>
      </c>
      <c r="B224" s="18" t="s">
        <v>522</v>
      </c>
      <c r="C224" s="18" t="s">
        <v>523</v>
      </c>
      <c r="D224" s="11">
        <v>2171000</v>
      </c>
      <c r="E224" s="9" t="s">
        <v>239</v>
      </c>
      <c r="F224" s="6">
        <v>7490</v>
      </c>
      <c r="G224" s="6">
        <v>7490</v>
      </c>
      <c r="H224" s="6">
        <v>7490</v>
      </c>
      <c r="I224" s="6">
        <v>7490</v>
      </c>
      <c r="J224" s="6">
        <v>29960</v>
      </c>
    </row>
    <row r="225" spans="1:10">
      <c r="A225" s="16">
        <v>100100</v>
      </c>
      <c r="B225" s="18" t="s">
        <v>524</v>
      </c>
      <c r="C225" s="18" t="s">
        <v>525</v>
      </c>
      <c r="D225" s="11">
        <v>2176000</v>
      </c>
      <c r="E225" s="9" t="s">
        <v>136</v>
      </c>
      <c r="F225" s="6">
        <v>70000</v>
      </c>
      <c r="G225" s="6">
        <v>73000</v>
      </c>
      <c r="H225" s="6">
        <v>77000</v>
      </c>
      <c r="I225" s="6">
        <v>100000</v>
      </c>
      <c r="J225" s="6">
        <v>320000</v>
      </c>
    </row>
    <row r="226" spans="1:10">
      <c r="A226" s="16">
        <v>100200</v>
      </c>
      <c r="B226" s="18" t="s">
        <v>526</v>
      </c>
      <c r="C226" s="18" t="s">
        <v>527</v>
      </c>
      <c r="D226" s="11">
        <v>2177000</v>
      </c>
      <c r="E226" s="9" t="s">
        <v>240</v>
      </c>
      <c r="F226" s="6">
        <v>190000</v>
      </c>
      <c r="G226" s="6">
        <v>200000</v>
      </c>
      <c r="H226" s="6">
        <v>210000</v>
      </c>
      <c r="I226" s="6">
        <v>220000</v>
      </c>
      <c r="J226" s="6">
        <v>820000</v>
      </c>
    </row>
    <row r="227" spans="1:10">
      <c r="A227" s="16">
        <v>100200</v>
      </c>
      <c r="B227" s="18" t="s">
        <v>528</v>
      </c>
      <c r="C227" s="18" t="s">
        <v>527</v>
      </c>
      <c r="D227" s="11">
        <v>2178000</v>
      </c>
      <c r="E227" s="9" t="s">
        <v>241</v>
      </c>
      <c r="F227" s="6">
        <v>50000</v>
      </c>
      <c r="G227" s="6">
        <v>50000</v>
      </c>
      <c r="H227" s="6">
        <v>52156</v>
      </c>
      <c r="I227" s="6">
        <v>85000</v>
      </c>
      <c r="J227" s="6">
        <v>237156</v>
      </c>
    </row>
    <row r="228" spans="1:10">
      <c r="A228" s="16">
        <v>100200</v>
      </c>
      <c r="B228" s="18" t="s">
        <v>529</v>
      </c>
      <c r="C228" s="18" t="s">
        <v>527</v>
      </c>
      <c r="D228" s="11">
        <v>2180000</v>
      </c>
      <c r="E228" s="9" t="s">
        <v>153</v>
      </c>
      <c r="F228" s="6">
        <v>1000</v>
      </c>
      <c r="G228" s="6">
        <v>1000</v>
      </c>
      <c r="H228" s="6">
        <v>1000</v>
      </c>
      <c r="I228" s="6">
        <v>1000</v>
      </c>
      <c r="J228" s="6">
        <v>4000</v>
      </c>
    </row>
    <row r="229" spans="1:10">
      <c r="A229" s="16">
        <v>100200</v>
      </c>
      <c r="B229" s="18" t="s">
        <v>530</v>
      </c>
      <c r="C229" s="18" t="s">
        <v>527</v>
      </c>
      <c r="D229" s="11">
        <v>2181000</v>
      </c>
      <c r="E229" s="9" t="s">
        <v>242</v>
      </c>
      <c r="F229" s="6">
        <v>2000</v>
      </c>
      <c r="G229" s="6">
        <v>2000</v>
      </c>
      <c r="H229" s="6">
        <v>2000</v>
      </c>
      <c r="I229" s="6">
        <v>2000</v>
      </c>
      <c r="J229" s="6">
        <v>8000</v>
      </c>
    </row>
    <row r="230" spans="1:10">
      <c r="A230" s="16">
        <v>100200</v>
      </c>
      <c r="B230" s="18" t="s">
        <v>531</v>
      </c>
      <c r="C230" s="18" t="s">
        <v>527</v>
      </c>
      <c r="D230" s="11">
        <v>2184000</v>
      </c>
      <c r="E230" s="9" t="s">
        <v>243</v>
      </c>
      <c r="F230" s="6">
        <v>1000</v>
      </c>
      <c r="G230" s="6">
        <v>1000</v>
      </c>
      <c r="H230" s="6">
        <v>1000</v>
      </c>
      <c r="I230" s="6">
        <v>1000</v>
      </c>
      <c r="J230" s="6">
        <v>4000</v>
      </c>
    </row>
    <row r="231" spans="1:10">
      <c r="A231" s="16">
        <v>100200</v>
      </c>
      <c r="B231" s="18" t="s">
        <v>532</v>
      </c>
      <c r="C231" s="18" t="s">
        <v>527</v>
      </c>
      <c r="D231" s="11">
        <v>2185000</v>
      </c>
      <c r="E231" s="9" t="s">
        <v>244</v>
      </c>
      <c r="F231" s="6">
        <v>10000</v>
      </c>
      <c r="G231" s="6">
        <v>11000</v>
      </c>
      <c r="H231" s="6">
        <v>12100</v>
      </c>
      <c r="I231" s="6">
        <v>13310</v>
      </c>
      <c r="J231" s="6">
        <v>46410</v>
      </c>
    </row>
    <row r="232" spans="1:10">
      <c r="A232" s="16">
        <v>100200</v>
      </c>
      <c r="B232" s="18" t="s">
        <v>516</v>
      </c>
      <c r="C232" s="18" t="s">
        <v>527</v>
      </c>
      <c r="D232" s="11">
        <v>2186000</v>
      </c>
      <c r="E232" s="9" t="s">
        <v>245</v>
      </c>
      <c r="F232" s="6">
        <v>20000</v>
      </c>
      <c r="G232" s="6">
        <v>25000</v>
      </c>
      <c r="H232" s="6">
        <v>30000</v>
      </c>
      <c r="I232" s="6">
        <v>100000</v>
      </c>
      <c r="J232" s="6">
        <v>175000</v>
      </c>
    </row>
    <row r="233" spans="1:10">
      <c r="A233" s="16">
        <v>100200</v>
      </c>
      <c r="B233" s="18" t="s">
        <v>533</v>
      </c>
      <c r="C233" s="18" t="s">
        <v>527</v>
      </c>
      <c r="D233" s="11">
        <v>2187000</v>
      </c>
      <c r="E233" s="9" t="s">
        <v>246</v>
      </c>
      <c r="F233" s="6">
        <v>190000</v>
      </c>
      <c r="G233" s="6">
        <v>200000</v>
      </c>
      <c r="H233" s="6">
        <v>205000</v>
      </c>
      <c r="I233" s="6">
        <v>210000</v>
      </c>
      <c r="J233" s="6">
        <v>805000</v>
      </c>
    </row>
    <row r="234" spans="1:10">
      <c r="A234" s="16">
        <v>100200</v>
      </c>
      <c r="B234" s="18" t="s">
        <v>534</v>
      </c>
      <c r="C234" s="18" t="s">
        <v>527</v>
      </c>
      <c r="D234" s="11">
        <v>2189000</v>
      </c>
      <c r="E234" s="9" t="s">
        <v>247</v>
      </c>
      <c r="F234" s="6">
        <v>10000</v>
      </c>
      <c r="G234" s="6">
        <v>10000</v>
      </c>
      <c r="H234" s="6">
        <v>10000</v>
      </c>
      <c r="I234" s="6">
        <v>10000</v>
      </c>
      <c r="J234" s="6">
        <v>40000</v>
      </c>
    </row>
    <row r="235" spans="1:10">
      <c r="A235" s="16">
        <v>100200</v>
      </c>
      <c r="B235" s="18" t="s">
        <v>535</v>
      </c>
      <c r="C235" s="18" t="s">
        <v>527</v>
      </c>
      <c r="D235" s="11">
        <v>2191000</v>
      </c>
      <c r="E235" s="9" t="s">
        <v>248</v>
      </c>
      <c r="F235" s="6">
        <v>20000</v>
      </c>
      <c r="G235" s="6">
        <v>22000</v>
      </c>
      <c r="H235" s="6">
        <v>24200</v>
      </c>
      <c r="I235" s="6">
        <v>30000</v>
      </c>
      <c r="J235" s="6">
        <v>96200</v>
      </c>
    </row>
    <row r="236" spans="1:10">
      <c r="A236" s="16">
        <v>100200</v>
      </c>
      <c r="B236" s="18" t="s">
        <v>536</v>
      </c>
      <c r="C236" s="18" t="s">
        <v>527</v>
      </c>
      <c r="D236" s="11">
        <v>2192000</v>
      </c>
      <c r="E236" s="9" t="s">
        <v>249</v>
      </c>
      <c r="F236" s="6">
        <v>1000</v>
      </c>
      <c r="G236" s="6">
        <v>1000</v>
      </c>
      <c r="H236" s="6">
        <v>1000</v>
      </c>
      <c r="I236" s="6">
        <v>1000</v>
      </c>
      <c r="J236" s="6">
        <v>4000</v>
      </c>
    </row>
    <row r="237" spans="1:10">
      <c r="A237" s="16">
        <v>100200</v>
      </c>
      <c r="B237" s="18" t="s">
        <v>518</v>
      </c>
      <c r="C237" s="18" t="s">
        <v>527</v>
      </c>
      <c r="D237" s="11">
        <v>2196000</v>
      </c>
      <c r="E237" s="9" t="s">
        <v>250</v>
      </c>
      <c r="F237" s="6">
        <v>1</v>
      </c>
      <c r="G237" s="6">
        <v>1</v>
      </c>
      <c r="H237" s="6">
        <v>1</v>
      </c>
      <c r="I237" s="6">
        <v>1</v>
      </c>
      <c r="J237" s="6">
        <v>4</v>
      </c>
    </row>
    <row r="238" spans="1:10">
      <c r="A238" s="16">
        <v>100200</v>
      </c>
      <c r="B238" s="18" t="s">
        <v>537</v>
      </c>
      <c r="C238" s="18" t="s">
        <v>527</v>
      </c>
      <c r="D238" s="11">
        <v>2197000</v>
      </c>
      <c r="E238" s="9" t="s">
        <v>251</v>
      </c>
      <c r="F238" s="6">
        <v>10000</v>
      </c>
      <c r="G238" s="6">
        <v>15000</v>
      </c>
      <c r="H238" s="6">
        <v>15000</v>
      </c>
      <c r="I238" s="6">
        <v>25000</v>
      </c>
      <c r="J238" s="6">
        <v>65000</v>
      </c>
    </row>
    <row r="239" spans="1:10">
      <c r="A239" s="16">
        <v>100200</v>
      </c>
      <c r="B239" s="18" t="s">
        <v>538</v>
      </c>
      <c r="C239" s="18" t="s">
        <v>527</v>
      </c>
      <c r="D239" s="11">
        <v>2198000</v>
      </c>
      <c r="E239" s="9" t="s">
        <v>252</v>
      </c>
      <c r="F239" s="6">
        <v>10000</v>
      </c>
      <c r="G239" s="6">
        <v>10000</v>
      </c>
      <c r="H239" s="6">
        <v>10000</v>
      </c>
      <c r="I239" s="6">
        <v>10000</v>
      </c>
      <c r="J239" s="6">
        <v>40000</v>
      </c>
    </row>
    <row r="240" spans="1:10">
      <c r="A240" s="16">
        <v>100200</v>
      </c>
      <c r="B240" s="18" t="s">
        <v>539</v>
      </c>
      <c r="C240" s="18" t="s">
        <v>527</v>
      </c>
      <c r="D240" s="11">
        <v>2199000</v>
      </c>
      <c r="E240" s="9" t="s">
        <v>253</v>
      </c>
      <c r="F240" s="6">
        <v>30000</v>
      </c>
      <c r="G240" s="6">
        <v>30000</v>
      </c>
      <c r="H240" s="6">
        <v>30000</v>
      </c>
      <c r="I240" s="6">
        <v>30000</v>
      </c>
      <c r="J240" s="6">
        <v>120000</v>
      </c>
    </row>
    <row r="241" spans="1:10">
      <c r="A241" s="16">
        <v>100200</v>
      </c>
      <c r="B241" s="18" t="s">
        <v>301</v>
      </c>
      <c r="C241" s="18" t="s">
        <v>527</v>
      </c>
      <c r="D241" s="11">
        <v>2200000</v>
      </c>
      <c r="E241" s="9" t="s">
        <v>254</v>
      </c>
      <c r="F241" s="6">
        <v>20000</v>
      </c>
      <c r="G241" s="6">
        <v>20000</v>
      </c>
      <c r="H241" s="6">
        <v>20000</v>
      </c>
      <c r="I241" s="6">
        <v>20000</v>
      </c>
      <c r="J241" s="6">
        <v>80000</v>
      </c>
    </row>
    <row r="242" spans="1:10">
      <c r="A242" s="16">
        <v>100200</v>
      </c>
      <c r="B242" s="18" t="s">
        <v>511</v>
      </c>
      <c r="C242" s="18" t="s">
        <v>527</v>
      </c>
      <c r="D242" s="11">
        <v>2201000</v>
      </c>
      <c r="E242" s="9" t="s">
        <v>255</v>
      </c>
      <c r="F242" s="6">
        <v>393654.14</v>
      </c>
      <c r="G242" s="6">
        <v>497307.02</v>
      </c>
      <c r="H242" s="6">
        <v>606313.31000000006</v>
      </c>
      <c r="I242" s="6">
        <v>1231315.68</v>
      </c>
      <c r="J242" s="6">
        <v>2728590.15</v>
      </c>
    </row>
    <row r="243" spans="1:10">
      <c r="A243" s="16">
        <v>100200</v>
      </c>
      <c r="B243" s="18" t="s">
        <v>513</v>
      </c>
      <c r="C243" s="18" t="s">
        <v>527</v>
      </c>
      <c r="D243" s="11">
        <v>2202000</v>
      </c>
      <c r="E243" s="9" t="s">
        <v>256</v>
      </c>
      <c r="F243" s="6">
        <v>1200000</v>
      </c>
      <c r="G243" s="6">
        <v>1800000</v>
      </c>
      <c r="H243" s="6">
        <v>2000000</v>
      </c>
      <c r="I243" s="6">
        <v>3700000</v>
      </c>
      <c r="J243" s="6">
        <v>8700000</v>
      </c>
    </row>
    <row r="244" spans="1:10">
      <c r="A244" s="16">
        <v>100200</v>
      </c>
      <c r="B244" s="18" t="s">
        <v>531</v>
      </c>
      <c r="C244" s="18" t="s">
        <v>540</v>
      </c>
      <c r="D244" s="11">
        <v>2203000</v>
      </c>
      <c r="E244" s="9" t="s">
        <v>257</v>
      </c>
      <c r="F244" s="6">
        <v>217689.65</v>
      </c>
      <c r="G244" s="6">
        <v>228187.33</v>
      </c>
      <c r="H244" s="6">
        <v>473124.48</v>
      </c>
      <c r="I244" s="6">
        <v>355703.31</v>
      </c>
      <c r="J244" s="6">
        <v>1274704.77</v>
      </c>
    </row>
    <row r="245" spans="1:10">
      <c r="A245" s="16">
        <v>100200</v>
      </c>
      <c r="B245" s="18" t="s">
        <v>530</v>
      </c>
      <c r="C245" s="18" t="s">
        <v>525</v>
      </c>
      <c r="D245" s="11">
        <v>2204000</v>
      </c>
      <c r="E245" s="9" t="s">
        <v>258</v>
      </c>
      <c r="F245" s="6">
        <v>80000</v>
      </c>
      <c r="G245" s="6">
        <v>90000</v>
      </c>
      <c r="H245" s="6">
        <v>100000</v>
      </c>
      <c r="I245" s="6">
        <v>110000</v>
      </c>
      <c r="J245" s="6">
        <v>380000</v>
      </c>
    </row>
    <row r="246" spans="1:10">
      <c r="A246" s="16">
        <v>100200</v>
      </c>
      <c r="B246" s="18" t="s">
        <v>531</v>
      </c>
      <c r="C246" s="18" t="s">
        <v>525</v>
      </c>
      <c r="D246" s="11">
        <v>2205000</v>
      </c>
      <c r="E246" s="9" t="s">
        <v>259</v>
      </c>
      <c r="F246" s="6">
        <v>14513016.91</v>
      </c>
      <c r="G246" s="6">
        <v>16032275.76</v>
      </c>
      <c r="H246" s="6">
        <v>19769374.629999999</v>
      </c>
      <c r="I246" s="6">
        <v>19083229.719999999</v>
      </c>
      <c r="J246" s="6">
        <v>69397897.019999996</v>
      </c>
    </row>
    <row r="247" spans="1:10">
      <c r="A247" s="16">
        <v>100200</v>
      </c>
      <c r="B247" s="18" t="s">
        <v>532</v>
      </c>
      <c r="C247" s="18" t="s">
        <v>525</v>
      </c>
      <c r="D247" s="11">
        <v>2206000</v>
      </c>
      <c r="E247" s="9" t="s">
        <v>260</v>
      </c>
      <c r="F247" s="6">
        <v>4343593.46</v>
      </c>
      <c r="G247" s="6">
        <v>4264245.13</v>
      </c>
      <c r="H247" s="6">
        <v>4177288.48</v>
      </c>
      <c r="I247" s="6">
        <v>4253743.22</v>
      </c>
      <c r="J247" s="6">
        <v>17038870.289999999</v>
      </c>
    </row>
    <row r="248" spans="1:10">
      <c r="A248" s="16">
        <v>100300</v>
      </c>
      <c r="B248" s="18" t="s">
        <v>541</v>
      </c>
      <c r="C248" s="18" t="s">
        <v>540</v>
      </c>
      <c r="D248" s="11">
        <v>2207000</v>
      </c>
      <c r="E248" s="9" t="s">
        <v>261</v>
      </c>
      <c r="F248" s="6">
        <v>9</v>
      </c>
      <c r="G248" s="6">
        <v>9</v>
      </c>
      <c r="H248" s="6">
        <v>9</v>
      </c>
      <c r="I248" s="6">
        <v>9</v>
      </c>
      <c r="J248" s="6">
        <v>36</v>
      </c>
    </row>
    <row r="249" spans="1:10">
      <c r="A249" s="16">
        <v>100300</v>
      </c>
      <c r="B249" s="18" t="s">
        <v>542</v>
      </c>
      <c r="C249" s="18" t="s">
        <v>540</v>
      </c>
      <c r="D249" s="11">
        <v>2208000</v>
      </c>
      <c r="E249" s="9" t="s">
        <v>262</v>
      </c>
      <c r="F249" s="6">
        <v>1</v>
      </c>
      <c r="G249" s="6">
        <v>1</v>
      </c>
      <c r="H249" s="6">
        <v>1</v>
      </c>
      <c r="I249" s="6">
        <v>1</v>
      </c>
      <c r="J249" s="6">
        <v>4</v>
      </c>
    </row>
    <row r="250" spans="1:10">
      <c r="A250" s="16">
        <v>100300</v>
      </c>
      <c r="B250" s="18" t="s">
        <v>516</v>
      </c>
      <c r="C250" s="18" t="s">
        <v>540</v>
      </c>
      <c r="D250" s="11">
        <v>2211000</v>
      </c>
      <c r="E250" s="9" t="s">
        <v>263</v>
      </c>
      <c r="F250" s="6">
        <v>65500</v>
      </c>
      <c r="G250" s="6">
        <v>78900</v>
      </c>
      <c r="H250" s="6">
        <v>95900</v>
      </c>
      <c r="I250" s="6">
        <v>139800</v>
      </c>
      <c r="J250" s="6">
        <v>380100</v>
      </c>
    </row>
    <row r="251" spans="1:10">
      <c r="A251" s="16">
        <v>100300</v>
      </c>
      <c r="B251" s="18" t="s">
        <v>534</v>
      </c>
      <c r="C251" s="18" t="s">
        <v>540</v>
      </c>
      <c r="D251" s="11">
        <v>2212000</v>
      </c>
      <c r="E251" s="9" t="s">
        <v>264</v>
      </c>
      <c r="F251" s="6">
        <v>180826.8</v>
      </c>
      <c r="G251" s="6">
        <v>225249.09</v>
      </c>
      <c r="H251" s="6">
        <v>246062.04</v>
      </c>
      <c r="I251" s="6">
        <v>310701.58</v>
      </c>
      <c r="J251" s="6">
        <v>962839.51</v>
      </c>
    </row>
    <row r="252" spans="1:10">
      <c r="A252" s="16">
        <v>100300</v>
      </c>
      <c r="B252" s="18" t="s">
        <v>543</v>
      </c>
      <c r="C252" s="18" t="s">
        <v>540</v>
      </c>
      <c r="D252" s="11">
        <v>2235000</v>
      </c>
      <c r="E252" s="9" t="s">
        <v>265</v>
      </c>
      <c r="F252" s="6">
        <v>37000</v>
      </c>
      <c r="G252" s="6">
        <v>39671</v>
      </c>
      <c r="H252" s="6">
        <v>54500</v>
      </c>
      <c r="I252" s="6">
        <v>65000</v>
      </c>
      <c r="J252" s="6">
        <v>196171</v>
      </c>
    </row>
    <row r="253" spans="1:10">
      <c r="A253" s="16">
        <v>100300</v>
      </c>
      <c r="B253" s="18" t="s">
        <v>518</v>
      </c>
      <c r="C253" s="18" t="s">
        <v>540</v>
      </c>
      <c r="D253" s="11">
        <v>2236000</v>
      </c>
      <c r="E253" s="9" t="s">
        <v>266</v>
      </c>
      <c r="F253" s="6">
        <v>1214370.24</v>
      </c>
      <c r="G253" s="6">
        <v>1256275.47</v>
      </c>
      <c r="H253" s="6">
        <v>1297472.42</v>
      </c>
      <c r="I253" s="6">
        <v>1340418.5600000001</v>
      </c>
      <c r="J253" s="6">
        <v>5108536.6900000004</v>
      </c>
    </row>
    <row r="254" spans="1:10">
      <c r="A254" s="16">
        <v>100300</v>
      </c>
      <c r="B254" s="18" t="s">
        <v>544</v>
      </c>
      <c r="C254" s="18" t="s">
        <v>540</v>
      </c>
      <c r="D254" s="11">
        <v>2237000</v>
      </c>
      <c r="E254" s="9" t="s">
        <v>267</v>
      </c>
      <c r="F254" s="6">
        <v>560176.53</v>
      </c>
      <c r="G254" s="6">
        <v>591698.91</v>
      </c>
      <c r="H254" s="6">
        <v>616059.48</v>
      </c>
      <c r="I254" s="6">
        <v>671656.87</v>
      </c>
      <c r="J254" s="6">
        <v>2439591.79</v>
      </c>
    </row>
    <row r="255" spans="1:10">
      <c r="A255" s="16">
        <v>100300</v>
      </c>
      <c r="B255" s="18" t="s">
        <v>541</v>
      </c>
      <c r="C255" s="18" t="s">
        <v>525</v>
      </c>
      <c r="D255" s="11">
        <v>2238000</v>
      </c>
      <c r="E255" s="9" t="s">
        <v>268</v>
      </c>
      <c r="F255" s="6">
        <v>1412841.76</v>
      </c>
      <c r="G255" s="6">
        <v>1474790.39</v>
      </c>
      <c r="H255" s="6">
        <v>1537943.55</v>
      </c>
      <c r="I255" s="6">
        <v>1614192.22</v>
      </c>
      <c r="J255" s="6">
        <v>6039767.9199999999</v>
      </c>
    </row>
    <row r="256" spans="1:10">
      <c r="A256" s="16">
        <v>100300</v>
      </c>
      <c r="B256" s="18" t="s">
        <v>542</v>
      </c>
      <c r="C256" s="18" t="s">
        <v>525</v>
      </c>
      <c r="D256" s="11">
        <v>2239000</v>
      </c>
      <c r="E256" s="9" t="s">
        <v>269</v>
      </c>
      <c r="F256" s="6">
        <v>3393536.32</v>
      </c>
      <c r="G256" s="6">
        <v>3707150.5</v>
      </c>
      <c r="H256" s="6">
        <v>4006205.03</v>
      </c>
      <c r="I256" s="6">
        <v>4113454.16</v>
      </c>
      <c r="J256" s="6">
        <v>15220346.01</v>
      </c>
    </row>
    <row r="257" spans="1:10">
      <c r="A257" s="16">
        <v>100300</v>
      </c>
      <c r="B257" s="18" t="s">
        <v>544</v>
      </c>
      <c r="C257" s="18" t="s">
        <v>525</v>
      </c>
      <c r="D257" s="11">
        <v>2240000</v>
      </c>
      <c r="E257" s="9" t="s">
        <v>270</v>
      </c>
      <c r="F257" s="6">
        <v>245000</v>
      </c>
      <c r="G257" s="6">
        <v>335900</v>
      </c>
      <c r="H257" s="6">
        <v>400890.9</v>
      </c>
      <c r="I257" s="6">
        <v>450000</v>
      </c>
      <c r="J257" s="6">
        <v>1431790.9</v>
      </c>
    </row>
    <row r="258" spans="1:10">
      <c r="A258" s="16">
        <v>100400</v>
      </c>
      <c r="B258" s="18" t="s">
        <v>545</v>
      </c>
      <c r="C258" s="18" t="s">
        <v>546</v>
      </c>
      <c r="D258" s="11">
        <v>2242000</v>
      </c>
      <c r="E258" s="9" t="s">
        <v>271</v>
      </c>
      <c r="F258" s="6">
        <v>10000</v>
      </c>
      <c r="G258" s="6">
        <v>12000</v>
      </c>
      <c r="H258" s="6">
        <v>15000</v>
      </c>
      <c r="I258" s="6">
        <v>15000</v>
      </c>
      <c r="J258" s="6">
        <v>52000</v>
      </c>
    </row>
    <row r="259" spans="1:10">
      <c r="A259" s="16">
        <v>100400</v>
      </c>
      <c r="B259" s="18" t="s">
        <v>547</v>
      </c>
      <c r="C259" s="18" t="s">
        <v>546</v>
      </c>
      <c r="D259" s="11">
        <v>2243000</v>
      </c>
      <c r="E259" s="9" t="s">
        <v>272</v>
      </c>
      <c r="F259" s="6">
        <v>20000</v>
      </c>
      <c r="G259" s="6">
        <v>20000</v>
      </c>
      <c r="H259" s="6">
        <v>25000</v>
      </c>
      <c r="I259" s="6">
        <v>25000</v>
      </c>
      <c r="J259" s="6">
        <v>90000</v>
      </c>
    </row>
    <row r="260" spans="1:10">
      <c r="A260" s="16">
        <v>100400</v>
      </c>
      <c r="B260" s="18" t="s">
        <v>548</v>
      </c>
      <c r="C260" s="18" t="s">
        <v>546</v>
      </c>
      <c r="D260" s="11">
        <v>2244000</v>
      </c>
      <c r="E260" s="9" t="s">
        <v>273</v>
      </c>
      <c r="F260" s="6">
        <v>1</v>
      </c>
      <c r="G260" s="6">
        <v>1</v>
      </c>
      <c r="H260" s="6">
        <v>1</v>
      </c>
      <c r="I260" s="6">
        <v>1</v>
      </c>
      <c r="J260" s="6">
        <v>4</v>
      </c>
    </row>
    <row r="261" spans="1:10">
      <c r="A261" s="16">
        <v>100400</v>
      </c>
      <c r="B261" s="18" t="s">
        <v>547</v>
      </c>
      <c r="C261" s="18" t="s">
        <v>525</v>
      </c>
      <c r="D261" s="11">
        <v>2245000</v>
      </c>
      <c r="E261" s="9" t="s">
        <v>274</v>
      </c>
      <c r="F261" s="6">
        <v>1484224.05</v>
      </c>
      <c r="G261" s="6">
        <v>1603231.76</v>
      </c>
      <c r="H261" s="6">
        <v>1716916.1</v>
      </c>
      <c r="I261" s="6">
        <v>1753285.73</v>
      </c>
      <c r="J261" s="6">
        <v>6557657.6399999997</v>
      </c>
    </row>
    <row r="262" spans="1:10">
      <c r="A262" s="16">
        <v>100500</v>
      </c>
      <c r="B262" s="18" t="s">
        <v>521</v>
      </c>
      <c r="C262" s="18" t="s">
        <v>520</v>
      </c>
      <c r="D262" s="11">
        <v>2248000</v>
      </c>
      <c r="E262" s="9" t="s">
        <v>275</v>
      </c>
      <c r="F262" s="6">
        <v>1</v>
      </c>
      <c r="G262" s="6">
        <v>1</v>
      </c>
      <c r="H262" s="6">
        <v>1</v>
      </c>
      <c r="I262" s="6">
        <v>1</v>
      </c>
      <c r="J262" s="6">
        <v>4</v>
      </c>
    </row>
    <row r="263" spans="1:10">
      <c r="A263" s="16">
        <v>100500</v>
      </c>
      <c r="B263" s="18" t="s">
        <v>549</v>
      </c>
      <c r="C263" s="18" t="s">
        <v>550</v>
      </c>
      <c r="D263" s="11">
        <v>2250000</v>
      </c>
      <c r="E263" s="9" t="s">
        <v>276</v>
      </c>
      <c r="F263" s="6">
        <v>2201603.9700000002</v>
      </c>
      <c r="G263" s="6">
        <v>2289500.1600000001</v>
      </c>
      <c r="H263" s="6">
        <v>2345601.54</v>
      </c>
      <c r="I263" s="6">
        <v>2396570.66</v>
      </c>
      <c r="J263" s="6">
        <v>9233276.3300000001</v>
      </c>
    </row>
    <row r="264" spans="1:10">
      <c r="A264" s="16">
        <v>100500</v>
      </c>
      <c r="B264" s="18" t="s">
        <v>551</v>
      </c>
      <c r="C264" s="18" t="s">
        <v>552</v>
      </c>
      <c r="D264" s="11">
        <v>2251000</v>
      </c>
      <c r="E264" s="9" t="s">
        <v>277</v>
      </c>
      <c r="F264" s="6">
        <v>286904.94</v>
      </c>
      <c r="G264" s="6">
        <v>300475.62</v>
      </c>
      <c r="H264" s="6">
        <v>314867.8</v>
      </c>
      <c r="I264" s="6">
        <v>329008.11</v>
      </c>
      <c r="J264" s="6">
        <v>1231256.47</v>
      </c>
    </row>
    <row r="265" spans="1:10">
      <c r="A265" s="16">
        <v>100500</v>
      </c>
      <c r="B265" s="18" t="s">
        <v>553</v>
      </c>
      <c r="C265" s="18" t="s">
        <v>552</v>
      </c>
      <c r="D265" s="11">
        <v>2252000</v>
      </c>
      <c r="E265" s="9" t="s">
        <v>278</v>
      </c>
      <c r="F265" s="6">
        <v>200001</v>
      </c>
      <c r="G265" s="6">
        <v>230001</v>
      </c>
      <c r="H265" s="6">
        <v>250001</v>
      </c>
      <c r="I265" s="6">
        <v>300001</v>
      </c>
      <c r="J265" s="6">
        <v>980004</v>
      </c>
    </row>
    <row r="266" spans="1:10">
      <c r="A266" s="16">
        <v>100500</v>
      </c>
      <c r="B266" s="18" t="s">
        <v>554</v>
      </c>
      <c r="C266" s="18" t="s">
        <v>552</v>
      </c>
      <c r="D266" s="11">
        <v>2253000</v>
      </c>
      <c r="E266" s="9" t="s">
        <v>279</v>
      </c>
      <c r="F266" s="6">
        <v>300001</v>
      </c>
      <c r="G266" s="6">
        <v>330001</v>
      </c>
      <c r="H266" s="6">
        <v>350001</v>
      </c>
      <c r="I266" s="6">
        <v>400001</v>
      </c>
      <c r="J266" s="6">
        <v>1380004</v>
      </c>
    </row>
    <row r="267" spans="1:10">
      <c r="A267" s="16">
        <v>100500</v>
      </c>
      <c r="B267" s="18" t="s">
        <v>516</v>
      </c>
      <c r="C267" s="18" t="s">
        <v>555</v>
      </c>
      <c r="D267" s="11">
        <v>2259000</v>
      </c>
      <c r="E267" s="9" t="s">
        <v>280</v>
      </c>
      <c r="F267" s="6">
        <v>2750</v>
      </c>
      <c r="G267" s="6">
        <v>2750</v>
      </c>
      <c r="H267" s="6">
        <v>2750</v>
      </c>
      <c r="I267" s="6">
        <v>2750.29</v>
      </c>
      <c r="J267" s="6">
        <v>11000.29</v>
      </c>
    </row>
    <row r="268" spans="1:10">
      <c r="A268" s="16">
        <v>100500</v>
      </c>
      <c r="B268" s="18" t="s">
        <v>535</v>
      </c>
      <c r="C268" s="18" t="s">
        <v>555</v>
      </c>
      <c r="D268" s="11">
        <v>2260000</v>
      </c>
      <c r="E268" s="9" t="s">
        <v>281</v>
      </c>
      <c r="F268" s="6">
        <v>1000</v>
      </c>
      <c r="G268" s="6">
        <v>1000</v>
      </c>
      <c r="H268" s="6">
        <v>1000</v>
      </c>
      <c r="I268" s="6">
        <v>2000</v>
      </c>
      <c r="J268" s="6">
        <v>5000</v>
      </c>
    </row>
    <row r="269" spans="1:10">
      <c r="A269" s="16">
        <v>100500</v>
      </c>
      <c r="B269" s="18" t="s">
        <v>556</v>
      </c>
      <c r="C269" s="18" t="s">
        <v>555</v>
      </c>
      <c r="D269" s="11">
        <v>2261000</v>
      </c>
      <c r="E269" s="9" t="s">
        <v>282</v>
      </c>
      <c r="F269" s="6">
        <v>1001</v>
      </c>
      <c r="G269" s="6">
        <v>0</v>
      </c>
      <c r="H269" s="6">
        <v>0</v>
      </c>
      <c r="I269" s="6">
        <v>2200</v>
      </c>
      <c r="J269" s="6">
        <v>3201</v>
      </c>
    </row>
    <row r="270" spans="1:10">
      <c r="A270" s="16">
        <v>100500</v>
      </c>
      <c r="B270" s="18" t="s">
        <v>301</v>
      </c>
      <c r="C270" s="18" t="s">
        <v>555</v>
      </c>
      <c r="D270" s="11">
        <v>2262000</v>
      </c>
      <c r="E270" s="9" t="s">
        <v>283</v>
      </c>
      <c r="F270" s="6">
        <v>1</v>
      </c>
      <c r="G270" s="6">
        <v>102</v>
      </c>
      <c r="H270" s="6">
        <v>1001</v>
      </c>
      <c r="I270" s="6">
        <v>2501</v>
      </c>
      <c r="J270" s="6">
        <v>3605</v>
      </c>
    </row>
    <row r="271" spans="1:10">
      <c r="A271" s="16">
        <v>100500</v>
      </c>
      <c r="B271" s="18" t="s">
        <v>549</v>
      </c>
      <c r="C271" s="18" t="s">
        <v>555</v>
      </c>
      <c r="D271" s="11">
        <v>2263000</v>
      </c>
      <c r="E271" s="9" t="s">
        <v>284</v>
      </c>
      <c r="F271" s="6">
        <v>10000</v>
      </c>
      <c r="G271" s="6">
        <v>20000</v>
      </c>
      <c r="H271" s="6">
        <v>20000</v>
      </c>
      <c r="I271" s="6">
        <v>30000</v>
      </c>
      <c r="J271" s="6">
        <v>80000</v>
      </c>
    </row>
    <row r="272" spans="1:10">
      <c r="A272" s="16">
        <v>100500</v>
      </c>
      <c r="B272" s="18" t="s">
        <v>551</v>
      </c>
      <c r="C272" s="18" t="s">
        <v>525</v>
      </c>
      <c r="D272" s="11">
        <v>2264000</v>
      </c>
      <c r="E272" s="9" t="s">
        <v>285</v>
      </c>
      <c r="F272" s="6">
        <v>30000</v>
      </c>
      <c r="G272" s="6">
        <v>30000</v>
      </c>
      <c r="H272" s="6">
        <v>30000</v>
      </c>
      <c r="I272" s="6">
        <v>70000</v>
      </c>
      <c r="J272" s="6">
        <v>160000</v>
      </c>
    </row>
    <row r="273" spans="1:10">
      <c r="A273" s="16">
        <v>100500</v>
      </c>
      <c r="B273" s="18" t="s">
        <v>535</v>
      </c>
      <c r="C273" s="18" t="s">
        <v>525</v>
      </c>
      <c r="D273" s="11">
        <v>2265000</v>
      </c>
      <c r="E273" s="9" t="s">
        <v>286</v>
      </c>
      <c r="F273" s="6">
        <v>0</v>
      </c>
      <c r="G273" s="6">
        <v>10000</v>
      </c>
      <c r="H273" s="6">
        <v>10000</v>
      </c>
      <c r="I273" s="6">
        <v>10000</v>
      </c>
      <c r="J273" s="6">
        <v>30000</v>
      </c>
    </row>
    <row r="274" spans="1:10">
      <c r="A274" s="16">
        <v>110100</v>
      </c>
      <c r="B274" s="18" t="s">
        <v>557</v>
      </c>
      <c r="C274" s="18" t="s">
        <v>297</v>
      </c>
      <c r="D274" s="11">
        <v>2266000</v>
      </c>
      <c r="E274" s="9" t="s">
        <v>287</v>
      </c>
      <c r="F274" s="6">
        <v>17413.78</v>
      </c>
      <c r="G274" s="6">
        <v>19003</v>
      </c>
      <c r="H274" s="6">
        <v>20347.669999999998</v>
      </c>
      <c r="I274" s="6">
        <v>23004</v>
      </c>
      <c r="J274" s="6">
        <v>79768.45</v>
      </c>
    </row>
    <row r="275" spans="1:10">
      <c r="A275" s="16">
        <v>110100</v>
      </c>
      <c r="B275" s="18" t="s">
        <v>557</v>
      </c>
      <c r="C275" s="18" t="s">
        <v>304</v>
      </c>
      <c r="E275" s="10" t="s">
        <v>3</v>
      </c>
      <c r="F275" s="5">
        <v>163276997.43000001</v>
      </c>
      <c r="G275" s="5">
        <v>177899092.28</v>
      </c>
      <c r="H275" s="5">
        <v>193329254.71000001</v>
      </c>
      <c r="I275" s="5">
        <v>206242108.91</v>
      </c>
      <c r="J275" s="5">
        <v>740747453.33000004</v>
      </c>
    </row>
    <row r="276" spans="1:10">
      <c r="A276" s="16">
        <v>110100</v>
      </c>
      <c r="B276" s="18" t="s">
        <v>557</v>
      </c>
      <c r="C276" s="18" t="s">
        <v>305</v>
      </c>
    </row>
    <row r="277" spans="1:10">
      <c r="A277" s="16">
        <v>110100</v>
      </c>
      <c r="B277" s="18" t="s">
        <v>558</v>
      </c>
      <c r="C277" s="18" t="s">
        <v>559</v>
      </c>
    </row>
    <row r="278" spans="1:10">
      <c r="A278" s="16">
        <v>110100</v>
      </c>
      <c r="B278" s="18" t="s">
        <v>560</v>
      </c>
      <c r="C278" s="18" t="s">
        <v>559</v>
      </c>
    </row>
    <row r="279" spans="1:10">
      <c r="A279" s="16">
        <v>110100</v>
      </c>
      <c r="B279" s="18" t="s">
        <v>561</v>
      </c>
      <c r="C279" s="18" t="s">
        <v>562</v>
      </c>
    </row>
    <row r="280" spans="1:10">
      <c r="A280" s="16">
        <v>110100</v>
      </c>
      <c r="B280" s="18" t="s">
        <v>563</v>
      </c>
      <c r="C280" s="18" t="s">
        <v>562</v>
      </c>
    </row>
    <row r="281" spans="1:10">
      <c r="A281" s="16">
        <v>110100</v>
      </c>
      <c r="B281" s="18" t="s">
        <v>564</v>
      </c>
      <c r="C281" s="18" t="s">
        <v>565</v>
      </c>
    </row>
    <row r="282" spans="1:10">
      <c r="A282" s="16">
        <v>110100</v>
      </c>
      <c r="B282" s="18" t="s">
        <v>566</v>
      </c>
      <c r="C282" s="18" t="s">
        <v>567</v>
      </c>
    </row>
    <row r="283" spans="1:10">
      <c r="A283" s="16">
        <v>110100</v>
      </c>
      <c r="B283" s="18" t="s">
        <v>568</v>
      </c>
      <c r="C283" s="18" t="s">
        <v>569</v>
      </c>
    </row>
    <row r="284" spans="1:10">
      <c r="A284" s="16">
        <v>110100</v>
      </c>
      <c r="B284" s="18" t="s">
        <v>570</v>
      </c>
      <c r="C284" s="18" t="s">
        <v>571</v>
      </c>
    </row>
    <row r="285" spans="1:10">
      <c r="A285" s="16">
        <v>110200</v>
      </c>
      <c r="B285" s="18" t="s">
        <v>572</v>
      </c>
      <c r="C285" s="18" t="s">
        <v>573</v>
      </c>
    </row>
    <row r="286" spans="1:10">
      <c r="A286" s="16">
        <v>110200</v>
      </c>
      <c r="B286" s="18" t="s">
        <v>574</v>
      </c>
      <c r="C286" s="18" t="s">
        <v>567</v>
      </c>
    </row>
    <row r="287" spans="1:10">
      <c r="A287" s="16">
        <v>110200</v>
      </c>
      <c r="B287" s="18" t="s">
        <v>575</v>
      </c>
      <c r="C287" s="18" t="s">
        <v>567</v>
      </c>
    </row>
    <row r="288" spans="1:10">
      <c r="A288" s="16">
        <v>110200</v>
      </c>
      <c r="B288" s="18" t="s">
        <v>576</v>
      </c>
      <c r="C288" s="18" t="s">
        <v>577</v>
      </c>
    </row>
    <row r="289" spans="1:3">
      <c r="A289" s="16">
        <v>110200</v>
      </c>
      <c r="B289" s="18" t="s">
        <v>578</v>
      </c>
      <c r="C289" s="18" t="s">
        <v>579</v>
      </c>
    </row>
    <row r="290" spans="1:3">
      <c r="A290" s="16">
        <v>110200</v>
      </c>
      <c r="B290" s="18" t="s">
        <v>580</v>
      </c>
      <c r="C290" s="18" t="s">
        <v>579</v>
      </c>
    </row>
    <row r="291" spans="1:3">
      <c r="A291" s="16">
        <v>110200</v>
      </c>
      <c r="B291" s="18" t="s">
        <v>581</v>
      </c>
      <c r="C291" s="18" t="s">
        <v>579</v>
      </c>
    </row>
    <row r="292" spans="1:3">
      <c r="A292" s="16">
        <v>110200</v>
      </c>
      <c r="B292" s="18" t="s">
        <v>582</v>
      </c>
      <c r="C292" s="18" t="s">
        <v>579</v>
      </c>
    </row>
    <row r="293" spans="1:3">
      <c r="A293" s="16">
        <v>110200</v>
      </c>
      <c r="B293" s="18" t="s">
        <v>583</v>
      </c>
      <c r="C293" s="18" t="s">
        <v>579</v>
      </c>
    </row>
    <row r="294" spans="1:3">
      <c r="A294" s="16">
        <v>110200</v>
      </c>
      <c r="B294" s="18" t="s">
        <v>581</v>
      </c>
      <c r="C294" s="18" t="s">
        <v>571</v>
      </c>
    </row>
    <row r="295" spans="1:3">
      <c r="A295" s="16">
        <v>110300</v>
      </c>
      <c r="B295" s="18" t="s">
        <v>584</v>
      </c>
      <c r="C295" s="18" t="s">
        <v>565</v>
      </c>
    </row>
    <row r="296" spans="1:3">
      <c r="A296" s="16">
        <v>110300</v>
      </c>
      <c r="B296" s="18" t="s">
        <v>585</v>
      </c>
      <c r="C296" s="18" t="s">
        <v>565</v>
      </c>
    </row>
    <row r="297" spans="1:3">
      <c r="A297" s="16">
        <v>110300</v>
      </c>
      <c r="B297" s="18" t="s">
        <v>301</v>
      </c>
      <c r="C297" s="18" t="s">
        <v>565</v>
      </c>
    </row>
    <row r="298" spans="1:3">
      <c r="A298" s="16">
        <v>110300</v>
      </c>
      <c r="B298" s="18" t="s">
        <v>301</v>
      </c>
      <c r="C298" s="18" t="s">
        <v>573</v>
      </c>
    </row>
    <row r="299" spans="1:3">
      <c r="A299" s="16">
        <v>110300</v>
      </c>
      <c r="B299" s="18" t="s">
        <v>301</v>
      </c>
      <c r="C299" s="18" t="s">
        <v>567</v>
      </c>
    </row>
    <row r="300" spans="1:3">
      <c r="A300" s="16">
        <v>110300</v>
      </c>
      <c r="B300" s="18" t="s">
        <v>584</v>
      </c>
      <c r="C300" s="18" t="s">
        <v>569</v>
      </c>
    </row>
    <row r="301" spans="1:3">
      <c r="A301" s="16">
        <v>110300</v>
      </c>
      <c r="B301" s="18" t="s">
        <v>586</v>
      </c>
      <c r="C301" s="18" t="s">
        <v>569</v>
      </c>
    </row>
    <row r="302" spans="1:3">
      <c r="A302" s="16">
        <v>110300</v>
      </c>
      <c r="B302" s="18" t="s">
        <v>587</v>
      </c>
      <c r="C302" s="18" t="s">
        <v>569</v>
      </c>
    </row>
    <row r="303" spans="1:3">
      <c r="A303" s="16">
        <v>110300</v>
      </c>
      <c r="B303" s="18" t="s">
        <v>574</v>
      </c>
      <c r="C303" s="18" t="s">
        <v>569</v>
      </c>
    </row>
    <row r="304" spans="1:3">
      <c r="A304" s="16">
        <v>110300</v>
      </c>
      <c r="B304" s="18" t="s">
        <v>588</v>
      </c>
      <c r="C304" s="18" t="s">
        <v>569</v>
      </c>
    </row>
    <row r="305" spans="1:3">
      <c r="A305" s="16">
        <v>110300</v>
      </c>
      <c r="B305" s="18" t="s">
        <v>589</v>
      </c>
      <c r="C305" s="18" t="s">
        <v>569</v>
      </c>
    </row>
    <row r="306" spans="1:3">
      <c r="A306" s="16">
        <v>110300</v>
      </c>
      <c r="B306" s="18" t="s">
        <v>590</v>
      </c>
      <c r="C306" s="18" t="s">
        <v>569</v>
      </c>
    </row>
    <row r="307" spans="1:3">
      <c r="A307" s="16">
        <v>110300</v>
      </c>
      <c r="B307" s="18" t="s">
        <v>301</v>
      </c>
      <c r="C307" s="18" t="s">
        <v>569</v>
      </c>
    </row>
    <row r="308" spans="1:3">
      <c r="A308" s="16">
        <v>110300</v>
      </c>
      <c r="B308" s="18" t="s">
        <v>591</v>
      </c>
      <c r="C308" s="18" t="s">
        <v>592</v>
      </c>
    </row>
    <row r="309" spans="1:3">
      <c r="A309" s="16">
        <v>110300</v>
      </c>
      <c r="B309" s="18" t="s">
        <v>593</v>
      </c>
      <c r="C309" s="18" t="s">
        <v>592</v>
      </c>
    </row>
    <row r="310" spans="1:3">
      <c r="A310" s="16">
        <v>110300</v>
      </c>
      <c r="B310" s="18" t="s">
        <v>594</v>
      </c>
      <c r="C310" s="18" t="s">
        <v>595</v>
      </c>
    </row>
    <row r="311" spans="1:3">
      <c r="A311" s="16">
        <v>110400</v>
      </c>
      <c r="B311" s="18" t="s">
        <v>596</v>
      </c>
      <c r="C311" s="18" t="s">
        <v>597</v>
      </c>
    </row>
    <row r="312" spans="1:3">
      <c r="A312" s="16">
        <v>110400</v>
      </c>
      <c r="B312" s="18" t="s">
        <v>598</v>
      </c>
      <c r="C312" s="18" t="s">
        <v>599</v>
      </c>
    </row>
    <row r="313" spans="1:3">
      <c r="A313" s="16">
        <v>110400</v>
      </c>
      <c r="B313" s="18" t="s">
        <v>600</v>
      </c>
      <c r="C313" s="18" t="s">
        <v>599</v>
      </c>
    </row>
    <row r="314" spans="1:3">
      <c r="A314" s="16">
        <v>110400</v>
      </c>
      <c r="B314" s="18" t="s">
        <v>601</v>
      </c>
      <c r="C314" s="18" t="s">
        <v>599</v>
      </c>
    </row>
    <row r="315" spans="1:3">
      <c r="A315" s="16">
        <v>110400</v>
      </c>
      <c r="B315" s="18" t="s">
        <v>598</v>
      </c>
      <c r="C315" s="18" t="s">
        <v>602</v>
      </c>
    </row>
    <row r="316" spans="1:3">
      <c r="A316" s="16">
        <v>110400</v>
      </c>
      <c r="B316" s="18" t="s">
        <v>600</v>
      </c>
      <c r="C316" s="18" t="s">
        <v>602</v>
      </c>
    </row>
    <row r="317" spans="1:3">
      <c r="A317" s="16">
        <v>110400</v>
      </c>
      <c r="B317" s="18" t="s">
        <v>601</v>
      </c>
      <c r="C317" s="18" t="s">
        <v>602</v>
      </c>
    </row>
    <row r="318" spans="1:3">
      <c r="A318" s="16">
        <v>120100</v>
      </c>
      <c r="B318" s="18" t="s">
        <v>519</v>
      </c>
      <c r="C318" s="18" t="s">
        <v>297</v>
      </c>
    </row>
    <row r="319" spans="1:3">
      <c r="A319" s="16">
        <v>120100</v>
      </c>
      <c r="B319" s="18" t="s">
        <v>603</v>
      </c>
      <c r="C319" s="18" t="s">
        <v>297</v>
      </c>
    </row>
    <row r="320" spans="1:3">
      <c r="A320" s="16">
        <v>120100</v>
      </c>
      <c r="B320" s="18" t="s">
        <v>604</v>
      </c>
      <c r="C320" s="18" t="s">
        <v>297</v>
      </c>
    </row>
    <row r="321" spans="1:3">
      <c r="A321" s="16">
        <v>120100</v>
      </c>
      <c r="B321" s="18" t="s">
        <v>605</v>
      </c>
      <c r="C321" s="18" t="s">
        <v>297</v>
      </c>
    </row>
    <row r="322" spans="1:3">
      <c r="A322" s="16">
        <v>120100</v>
      </c>
      <c r="B322" s="18" t="s">
        <v>606</v>
      </c>
      <c r="C322" s="18" t="s">
        <v>303</v>
      </c>
    </row>
    <row r="323" spans="1:3">
      <c r="A323" s="16">
        <v>120100</v>
      </c>
      <c r="B323" s="18" t="s">
        <v>603</v>
      </c>
      <c r="C323" s="18" t="s">
        <v>304</v>
      </c>
    </row>
    <row r="324" spans="1:3">
      <c r="A324" s="16">
        <v>120100</v>
      </c>
      <c r="B324" s="18" t="s">
        <v>603</v>
      </c>
      <c r="C324" s="18" t="s">
        <v>305</v>
      </c>
    </row>
    <row r="325" spans="1:3">
      <c r="A325" s="16">
        <v>120100</v>
      </c>
      <c r="B325" s="18" t="s">
        <v>607</v>
      </c>
      <c r="C325" s="18" t="s">
        <v>305</v>
      </c>
    </row>
    <row r="326" spans="1:3">
      <c r="A326" s="16">
        <v>120200</v>
      </c>
      <c r="B326" s="18" t="s">
        <v>608</v>
      </c>
      <c r="C326" s="18" t="s">
        <v>609</v>
      </c>
    </row>
    <row r="327" spans="1:3">
      <c r="A327" s="16">
        <v>120200</v>
      </c>
      <c r="B327" s="18" t="s">
        <v>610</v>
      </c>
      <c r="C327" s="18" t="s">
        <v>611</v>
      </c>
    </row>
    <row r="328" spans="1:3">
      <c r="A328" s="16">
        <v>120200</v>
      </c>
      <c r="B328" s="18" t="s">
        <v>612</v>
      </c>
      <c r="C328" s="18" t="s">
        <v>613</v>
      </c>
    </row>
    <row r="329" spans="1:3">
      <c r="A329" s="16">
        <v>120200</v>
      </c>
      <c r="B329" s="18" t="s">
        <v>614</v>
      </c>
      <c r="C329" s="18" t="s">
        <v>613</v>
      </c>
    </row>
    <row r="330" spans="1:3">
      <c r="A330" s="16">
        <v>120200</v>
      </c>
      <c r="B330" s="18" t="s">
        <v>615</v>
      </c>
      <c r="C330" s="18" t="s">
        <v>616</v>
      </c>
    </row>
    <row r="331" spans="1:3">
      <c r="A331" s="16">
        <v>120200</v>
      </c>
      <c r="B331" s="18" t="s">
        <v>618</v>
      </c>
      <c r="C331" s="18" t="s">
        <v>619</v>
      </c>
    </row>
    <row r="332" spans="1:3">
      <c r="A332" s="16">
        <v>120200</v>
      </c>
      <c r="B332" s="18" t="s">
        <v>620</v>
      </c>
      <c r="C332" s="18" t="s">
        <v>621</v>
      </c>
    </row>
    <row r="333" spans="1:3">
      <c r="A333" s="16">
        <v>120200</v>
      </c>
      <c r="B333" s="18" t="s">
        <v>622</v>
      </c>
      <c r="C333" s="18" t="s">
        <v>621</v>
      </c>
    </row>
    <row r="334" spans="1:3">
      <c r="A334" s="16">
        <v>120200</v>
      </c>
      <c r="B334" s="18" t="s">
        <v>623</v>
      </c>
      <c r="C334" s="18" t="s">
        <v>624</v>
      </c>
    </row>
    <row r="335" spans="1:3">
      <c r="A335" s="16">
        <v>120200</v>
      </c>
      <c r="B335" s="18" t="s">
        <v>625</v>
      </c>
      <c r="C335" s="18" t="s">
        <v>624</v>
      </c>
    </row>
    <row r="336" spans="1:3">
      <c r="A336" s="16">
        <v>120200</v>
      </c>
      <c r="B336" s="18" t="s">
        <v>626</v>
      </c>
      <c r="C336" s="18" t="s">
        <v>624</v>
      </c>
    </row>
    <row r="337" spans="1:3">
      <c r="A337" s="16">
        <v>120200</v>
      </c>
      <c r="B337" s="18" t="s">
        <v>627</v>
      </c>
      <c r="C337" s="18" t="s">
        <v>624</v>
      </c>
    </row>
    <row r="338" spans="1:3">
      <c r="A338" s="16">
        <v>120200</v>
      </c>
      <c r="B338" s="18" t="s">
        <v>628</v>
      </c>
      <c r="C338" s="18" t="s">
        <v>624</v>
      </c>
    </row>
    <row r="339" spans="1:3">
      <c r="A339" s="16">
        <v>120200</v>
      </c>
      <c r="B339" s="18" t="s">
        <v>629</v>
      </c>
      <c r="C339" s="18" t="s">
        <v>630</v>
      </c>
    </row>
    <row r="340" spans="1:3">
      <c r="A340" s="16">
        <v>120200</v>
      </c>
      <c r="B340" s="18" t="s">
        <v>631</v>
      </c>
      <c r="C340" s="18" t="s">
        <v>630</v>
      </c>
    </row>
    <row r="341" spans="1:3">
      <c r="A341" s="16">
        <v>120200</v>
      </c>
      <c r="B341" s="18" t="s">
        <v>632</v>
      </c>
      <c r="C341" s="18" t="s">
        <v>630</v>
      </c>
    </row>
    <row r="342" spans="1:3">
      <c r="A342" s="16">
        <v>120200</v>
      </c>
      <c r="B342" s="18" t="s">
        <v>633</v>
      </c>
      <c r="C342" s="18" t="s">
        <v>634</v>
      </c>
    </row>
    <row r="343" spans="1:3">
      <c r="A343" s="16">
        <v>120200</v>
      </c>
      <c r="B343" s="18" t="s">
        <v>635</v>
      </c>
      <c r="C343" s="18" t="s">
        <v>636</v>
      </c>
    </row>
    <row r="344" spans="1:3">
      <c r="A344" s="16">
        <v>120200</v>
      </c>
      <c r="B344" s="18" t="s">
        <v>637</v>
      </c>
      <c r="C344" s="18" t="s">
        <v>638</v>
      </c>
    </row>
    <row r="345" spans="1:3">
      <c r="A345" s="16">
        <v>120200</v>
      </c>
      <c r="B345" s="18" t="s">
        <v>639</v>
      </c>
      <c r="C345" s="18" t="s">
        <v>640</v>
      </c>
    </row>
    <row r="346" spans="1:3">
      <c r="A346" s="16">
        <v>120200</v>
      </c>
      <c r="B346" s="18" t="s">
        <v>641</v>
      </c>
      <c r="C346" s="18" t="s">
        <v>642</v>
      </c>
    </row>
    <row r="347" spans="1:3">
      <c r="A347" s="16">
        <v>120200</v>
      </c>
      <c r="B347" s="18" t="s">
        <v>643</v>
      </c>
      <c r="C347" s="18" t="s">
        <v>644</v>
      </c>
    </row>
    <row r="348" spans="1:3">
      <c r="A348" s="16">
        <v>120200</v>
      </c>
      <c r="B348" s="18" t="s">
        <v>645</v>
      </c>
      <c r="C348" s="18" t="s">
        <v>644</v>
      </c>
    </row>
    <row r="349" spans="1:3">
      <c r="A349" s="16">
        <v>120200</v>
      </c>
      <c r="B349" s="18" t="s">
        <v>646</v>
      </c>
      <c r="C349" s="18" t="s">
        <v>644</v>
      </c>
    </row>
    <row r="350" spans="1:3">
      <c r="A350" s="16">
        <v>130100</v>
      </c>
      <c r="B350" s="18" t="s">
        <v>647</v>
      </c>
      <c r="C350" s="18" t="s">
        <v>297</v>
      </c>
    </row>
    <row r="351" spans="1:3">
      <c r="A351" s="16">
        <v>130100</v>
      </c>
      <c r="B351" s="18" t="s">
        <v>648</v>
      </c>
      <c r="C351" s="18" t="s">
        <v>649</v>
      </c>
    </row>
    <row r="352" spans="1:3">
      <c r="A352" s="16">
        <v>130100</v>
      </c>
      <c r="B352" s="18" t="s">
        <v>650</v>
      </c>
      <c r="C352" s="18" t="s">
        <v>368</v>
      </c>
    </row>
    <row r="353" spans="1:3">
      <c r="A353" s="16">
        <v>130100</v>
      </c>
      <c r="B353" s="18" t="s">
        <v>367</v>
      </c>
      <c r="C353" s="18" t="s">
        <v>368</v>
      </c>
    </row>
    <row r="354" spans="1:3">
      <c r="A354" s="16">
        <v>130100</v>
      </c>
      <c r="B354" s="18" t="s">
        <v>651</v>
      </c>
      <c r="C354" s="18" t="s">
        <v>368</v>
      </c>
    </row>
    <row r="355" spans="1:3">
      <c r="A355" s="16">
        <v>130100</v>
      </c>
      <c r="B355" s="18" t="s">
        <v>652</v>
      </c>
      <c r="C355" s="18" t="s">
        <v>368</v>
      </c>
    </row>
    <row r="356" spans="1:3">
      <c r="A356" s="16">
        <v>140100</v>
      </c>
      <c r="B356" s="18" t="s">
        <v>653</v>
      </c>
      <c r="C356" s="18" t="s">
        <v>654</v>
      </c>
    </row>
    <row r="357" spans="1:3">
      <c r="A357" s="16">
        <v>140100</v>
      </c>
      <c r="B357" s="18" t="s">
        <v>655</v>
      </c>
      <c r="C357" s="18" t="s">
        <v>654</v>
      </c>
    </row>
    <row r="358" spans="1:3">
      <c r="A358" s="16">
        <v>10100</v>
      </c>
      <c r="B358" s="18" t="s">
        <v>656</v>
      </c>
      <c r="C358" s="18" t="s">
        <v>657</v>
      </c>
    </row>
    <row r="359" spans="1:3">
      <c r="A359" s="16">
        <v>10100</v>
      </c>
      <c r="B359" s="18" t="s">
        <v>658</v>
      </c>
      <c r="C359" s="18" t="s">
        <v>657</v>
      </c>
    </row>
    <row r="360" spans="1:3">
      <c r="A360" s="16">
        <v>10100</v>
      </c>
      <c r="B360" s="18" t="s">
        <v>659</v>
      </c>
      <c r="C360" s="18" t="s">
        <v>657</v>
      </c>
    </row>
    <row r="361" spans="1:3">
      <c r="A361" s="16">
        <v>10100</v>
      </c>
      <c r="B361" s="18" t="s">
        <v>608</v>
      </c>
      <c r="C361" s="18" t="s">
        <v>657</v>
      </c>
    </row>
    <row r="362" spans="1:3">
      <c r="A362" s="16">
        <v>10100</v>
      </c>
      <c r="B362" s="18" t="s">
        <v>660</v>
      </c>
      <c r="C362" s="18" t="s">
        <v>657</v>
      </c>
    </row>
    <row r="363" spans="1:3">
      <c r="A363" s="16">
        <v>10100</v>
      </c>
      <c r="B363" s="18" t="s">
        <v>661</v>
      </c>
      <c r="C363" s="18" t="s">
        <v>657</v>
      </c>
    </row>
    <row r="364" spans="1:3">
      <c r="A364" s="16">
        <v>150100</v>
      </c>
      <c r="B364" s="18" t="s">
        <v>662</v>
      </c>
      <c r="C364" s="18" t="s">
        <v>663</v>
      </c>
    </row>
    <row r="365" spans="1:3">
      <c r="A365" s="16">
        <v>150100</v>
      </c>
      <c r="B365" s="18" t="s">
        <v>664</v>
      </c>
      <c r="C365" s="18" t="s">
        <v>665</v>
      </c>
    </row>
    <row r="366" spans="1:3">
      <c r="A366" s="16">
        <v>150100</v>
      </c>
      <c r="B366" s="18" t="s">
        <v>666</v>
      </c>
      <c r="C366" s="18" t="s">
        <v>667</v>
      </c>
    </row>
    <row r="367" spans="1:3">
      <c r="A367" s="16">
        <v>160100</v>
      </c>
      <c r="B367" s="18" t="s">
        <v>668</v>
      </c>
      <c r="C367" s="18" t="s">
        <v>669</v>
      </c>
    </row>
    <row r="368" spans="1:3">
      <c r="A368" s="16">
        <v>160100</v>
      </c>
      <c r="B368" s="18" t="s">
        <v>670</v>
      </c>
      <c r="C368" s="18" t="s">
        <v>669</v>
      </c>
    </row>
    <row r="369" spans="1:3">
      <c r="A369" s="16">
        <v>160100</v>
      </c>
      <c r="B369" s="18" t="s">
        <v>671</v>
      </c>
      <c r="C369" s="18" t="s">
        <v>654</v>
      </c>
    </row>
  </sheetData>
  <mergeCells count="1">
    <mergeCell ref="F1:J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5"/>
  <sheetViews>
    <sheetView workbookViewId="0">
      <selection sqref="A1:G1048576"/>
    </sheetView>
  </sheetViews>
  <sheetFormatPr defaultRowHeight="15"/>
  <cols>
    <col min="2" max="2" width="89.28515625" bestFit="1" customWidth="1"/>
    <col min="3" max="6" width="13.7109375" customWidth="1"/>
    <col min="7" max="7" width="15.7109375" customWidth="1"/>
  </cols>
  <sheetData>
    <row r="1" spans="1:7">
      <c r="B1" s="7" t="s">
        <v>0</v>
      </c>
      <c r="C1" s="63" t="s">
        <v>1</v>
      </c>
      <c r="D1" s="64"/>
      <c r="E1" s="64"/>
      <c r="F1" s="64"/>
      <c r="G1" s="65"/>
    </row>
    <row r="2" spans="1:7">
      <c r="B2" s="8"/>
      <c r="C2" s="2">
        <v>2022</v>
      </c>
      <c r="D2" s="2">
        <v>2023</v>
      </c>
      <c r="E2" s="4">
        <v>2024</v>
      </c>
      <c r="F2" s="2">
        <v>2025</v>
      </c>
      <c r="G2" s="1" t="s">
        <v>2</v>
      </c>
    </row>
    <row r="3" spans="1:7">
      <c r="A3" s="11">
        <v>1001000</v>
      </c>
      <c r="B3" s="9" t="s">
        <v>50</v>
      </c>
      <c r="C3" s="6">
        <v>15562.5</v>
      </c>
      <c r="D3" s="6">
        <v>16146.09</v>
      </c>
      <c r="E3" s="6">
        <v>16751.57</v>
      </c>
      <c r="F3" s="6">
        <v>17379.759999999998</v>
      </c>
      <c r="G3" s="6">
        <v>65839.92</v>
      </c>
    </row>
    <row r="4" spans="1:7">
      <c r="A4" s="11">
        <v>1002000</v>
      </c>
      <c r="B4" s="9" t="s">
        <v>51</v>
      </c>
      <c r="C4" s="6">
        <v>19712.5</v>
      </c>
      <c r="D4" s="6">
        <v>20451.72</v>
      </c>
      <c r="E4" s="6">
        <v>21218.66</v>
      </c>
      <c r="F4" s="6">
        <v>22014.36</v>
      </c>
      <c r="G4" s="6">
        <v>83397.240000000005</v>
      </c>
    </row>
    <row r="5" spans="1:7">
      <c r="A5" s="11">
        <v>1003000</v>
      </c>
      <c r="B5" s="9" t="s">
        <v>52</v>
      </c>
      <c r="C5" s="6">
        <v>1</v>
      </c>
      <c r="D5" s="6">
        <v>1</v>
      </c>
      <c r="E5" s="6">
        <v>1</v>
      </c>
      <c r="F5" s="6">
        <v>1</v>
      </c>
      <c r="G5" s="6">
        <v>4</v>
      </c>
    </row>
    <row r="6" spans="1:7">
      <c r="A6" s="11">
        <v>1004000</v>
      </c>
      <c r="B6" s="9" t="s">
        <v>53</v>
      </c>
      <c r="C6" s="6">
        <v>20000</v>
      </c>
      <c r="D6" s="6">
        <v>22620.6</v>
      </c>
      <c r="E6" s="6">
        <v>25000</v>
      </c>
      <c r="F6" s="6">
        <v>30000</v>
      </c>
      <c r="G6" s="6">
        <v>97620.6</v>
      </c>
    </row>
    <row r="7" spans="1:7">
      <c r="A7" s="11">
        <v>1005000</v>
      </c>
      <c r="B7" s="9" t="s">
        <v>54</v>
      </c>
      <c r="C7" s="6">
        <v>1</v>
      </c>
      <c r="D7" s="6">
        <v>1</v>
      </c>
      <c r="E7" s="6">
        <v>1</v>
      </c>
      <c r="F7" s="6">
        <v>1</v>
      </c>
      <c r="G7" s="6">
        <v>4</v>
      </c>
    </row>
    <row r="8" spans="1:7">
      <c r="A8" s="11">
        <v>1006000</v>
      </c>
      <c r="B8" s="9" t="s">
        <v>55</v>
      </c>
      <c r="C8" s="6">
        <v>50000</v>
      </c>
      <c r="D8" s="6">
        <v>55000</v>
      </c>
      <c r="E8" s="6">
        <v>60000</v>
      </c>
      <c r="F8" s="6">
        <v>70000</v>
      </c>
      <c r="G8" s="6">
        <v>235000</v>
      </c>
    </row>
    <row r="9" spans="1:7">
      <c r="A9" s="11">
        <v>1007000</v>
      </c>
      <c r="B9" s="9" t="s">
        <v>56</v>
      </c>
      <c r="C9" s="6">
        <v>1001</v>
      </c>
      <c r="D9" s="6">
        <v>2500</v>
      </c>
      <c r="E9" s="6">
        <v>3400</v>
      </c>
      <c r="F9" s="6">
        <v>4000</v>
      </c>
      <c r="G9" s="6">
        <v>10901</v>
      </c>
    </row>
    <row r="10" spans="1:7">
      <c r="A10" s="11">
        <v>1009000</v>
      </c>
      <c r="B10" s="9" t="s">
        <v>57</v>
      </c>
      <c r="C10" s="6">
        <v>0</v>
      </c>
      <c r="D10" s="6">
        <v>2500</v>
      </c>
      <c r="E10" s="6">
        <v>4500</v>
      </c>
      <c r="F10" s="6">
        <v>5500</v>
      </c>
      <c r="G10" s="6">
        <v>12500</v>
      </c>
    </row>
    <row r="11" spans="1:7">
      <c r="A11" s="11">
        <v>1010000</v>
      </c>
      <c r="B11" s="9" t="s">
        <v>58</v>
      </c>
      <c r="C11" s="6">
        <v>1</v>
      </c>
      <c r="D11" s="6">
        <v>1</v>
      </c>
      <c r="E11" s="6">
        <v>1</v>
      </c>
      <c r="F11" s="6">
        <v>501</v>
      </c>
      <c r="G11" s="6">
        <v>504</v>
      </c>
    </row>
    <row r="12" spans="1:7">
      <c r="A12" s="11">
        <v>1014000</v>
      </c>
      <c r="B12" s="9" t="s">
        <v>59</v>
      </c>
      <c r="C12" s="6">
        <v>1001</v>
      </c>
      <c r="D12" s="6">
        <v>1001</v>
      </c>
      <c r="E12" s="6">
        <v>3001</v>
      </c>
      <c r="F12" s="6">
        <v>5501</v>
      </c>
      <c r="G12" s="6">
        <v>10504</v>
      </c>
    </row>
    <row r="13" spans="1:7">
      <c r="A13" s="11">
        <v>1015000</v>
      </c>
      <c r="B13" s="9" t="s">
        <v>60</v>
      </c>
      <c r="C13" s="6">
        <v>1</v>
      </c>
      <c r="D13" s="6">
        <v>1</v>
      </c>
      <c r="E13" s="6">
        <v>1</v>
      </c>
      <c r="F13" s="6">
        <v>1</v>
      </c>
      <c r="G13" s="6">
        <v>4</v>
      </c>
    </row>
    <row r="14" spans="1:7">
      <c r="A14" s="11">
        <v>1016000</v>
      </c>
      <c r="B14" s="9" t="s">
        <v>61</v>
      </c>
      <c r="C14" s="6">
        <v>1000</v>
      </c>
      <c r="D14" s="6">
        <v>1000</v>
      </c>
      <c r="E14" s="6">
        <v>1500</v>
      </c>
      <c r="F14" s="6">
        <v>2000</v>
      </c>
      <c r="G14" s="6">
        <v>5500</v>
      </c>
    </row>
    <row r="15" spans="1:7">
      <c r="A15" s="11">
        <v>1017000</v>
      </c>
      <c r="B15" s="9" t="s">
        <v>62</v>
      </c>
      <c r="C15" s="6">
        <v>1</v>
      </c>
      <c r="D15" s="6">
        <v>1</v>
      </c>
      <c r="E15" s="6">
        <v>1</v>
      </c>
      <c r="F15" s="6">
        <v>1001</v>
      </c>
      <c r="G15" s="6">
        <v>1004</v>
      </c>
    </row>
    <row r="16" spans="1:7">
      <c r="A16" s="11">
        <v>1018000</v>
      </c>
      <c r="B16" s="9" t="s">
        <v>63</v>
      </c>
      <c r="C16" s="6">
        <v>1</v>
      </c>
      <c r="D16" s="6">
        <v>1</v>
      </c>
      <c r="E16" s="6">
        <v>1</v>
      </c>
      <c r="F16" s="6">
        <v>1001</v>
      </c>
      <c r="G16" s="6">
        <v>1004</v>
      </c>
    </row>
    <row r="17" spans="1:7">
      <c r="A17" s="11">
        <v>1019000</v>
      </c>
      <c r="B17" s="9" t="s">
        <v>64</v>
      </c>
      <c r="C17" s="6">
        <v>26000</v>
      </c>
      <c r="D17" s="6">
        <v>19000</v>
      </c>
      <c r="E17" s="6">
        <v>17000</v>
      </c>
      <c r="F17" s="6">
        <v>20000</v>
      </c>
      <c r="G17" s="6">
        <v>82000</v>
      </c>
    </row>
    <row r="18" spans="1:7">
      <c r="A18" s="11">
        <v>1020000</v>
      </c>
      <c r="B18" s="9" t="s">
        <v>65</v>
      </c>
      <c r="C18" s="6">
        <v>3000</v>
      </c>
      <c r="D18" s="6">
        <v>4000</v>
      </c>
      <c r="E18" s="6">
        <v>4000</v>
      </c>
      <c r="F18" s="6">
        <v>7000</v>
      </c>
      <c r="G18" s="6">
        <v>18000</v>
      </c>
    </row>
    <row r="19" spans="1:7">
      <c r="A19" s="11">
        <v>1021000</v>
      </c>
      <c r="B19" s="9" t="s">
        <v>66</v>
      </c>
      <c r="C19" s="6">
        <v>1000</v>
      </c>
      <c r="D19" s="6">
        <v>4500</v>
      </c>
      <c r="E19" s="6">
        <v>6000</v>
      </c>
      <c r="F19" s="6">
        <v>10000</v>
      </c>
      <c r="G19" s="6">
        <v>21500</v>
      </c>
    </row>
    <row r="20" spans="1:7">
      <c r="A20" s="11">
        <v>1022000</v>
      </c>
      <c r="B20" s="9" t="s">
        <v>67</v>
      </c>
      <c r="C20" s="6">
        <v>1</v>
      </c>
      <c r="D20" s="6">
        <v>1</v>
      </c>
      <c r="E20" s="6">
        <v>1</v>
      </c>
      <c r="F20" s="6">
        <v>1</v>
      </c>
      <c r="G20" s="6">
        <v>4</v>
      </c>
    </row>
    <row r="21" spans="1:7">
      <c r="A21" s="11">
        <v>1023000</v>
      </c>
      <c r="B21" s="9" t="s">
        <v>68</v>
      </c>
      <c r="C21" s="6">
        <v>600000</v>
      </c>
      <c r="D21" s="6">
        <v>380000</v>
      </c>
      <c r="E21" s="6">
        <v>380000</v>
      </c>
      <c r="F21" s="6">
        <v>0</v>
      </c>
      <c r="G21" s="6">
        <v>1360000</v>
      </c>
    </row>
    <row r="22" spans="1:7">
      <c r="A22" s="11">
        <v>1024000</v>
      </c>
      <c r="B22" s="9" t="s">
        <v>69</v>
      </c>
      <c r="C22" s="6">
        <v>1</v>
      </c>
      <c r="D22" s="6">
        <v>1</v>
      </c>
      <c r="E22" s="6">
        <v>1</v>
      </c>
      <c r="F22" s="6">
        <v>1</v>
      </c>
      <c r="G22" s="6">
        <v>4</v>
      </c>
    </row>
    <row r="23" spans="1:7">
      <c r="A23" s="11">
        <v>1025000</v>
      </c>
      <c r="B23" s="9" t="s">
        <v>70</v>
      </c>
      <c r="C23" s="6">
        <v>5001</v>
      </c>
      <c r="D23" s="6">
        <v>7501</v>
      </c>
      <c r="E23" s="6">
        <v>7501</v>
      </c>
      <c r="F23" s="6">
        <v>15001</v>
      </c>
      <c r="G23" s="6">
        <v>35004</v>
      </c>
    </row>
    <row r="24" spans="1:7">
      <c r="A24" s="11">
        <v>1026000</v>
      </c>
      <c r="B24" s="9" t="s">
        <v>71</v>
      </c>
      <c r="C24" s="6">
        <v>10000</v>
      </c>
      <c r="D24" s="6">
        <v>10000</v>
      </c>
      <c r="E24" s="6">
        <v>10000</v>
      </c>
      <c r="F24" s="6">
        <v>55154</v>
      </c>
      <c r="G24" s="6">
        <v>85154</v>
      </c>
    </row>
    <row r="25" spans="1:7">
      <c r="A25" s="11">
        <v>1027000</v>
      </c>
      <c r="B25" s="9" t="s">
        <v>72</v>
      </c>
      <c r="C25" s="6">
        <v>310756.24</v>
      </c>
      <c r="D25" s="6">
        <v>356590.5</v>
      </c>
      <c r="E25" s="6">
        <v>370880</v>
      </c>
      <c r="F25" s="6">
        <v>435558.75</v>
      </c>
      <c r="G25" s="6">
        <v>1473785.49</v>
      </c>
    </row>
    <row r="26" spans="1:7">
      <c r="A26" s="11">
        <v>1028000</v>
      </c>
      <c r="B26" s="9" t="s">
        <v>73</v>
      </c>
      <c r="C26" s="6">
        <v>1</v>
      </c>
      <c r="D26" s="6">
        <v>1</v>
      </c>
      <c r="E26" s="6">
        <v>1</v>
      </c>
      <c r="F26" s="6">
        <v>1</v>
      </c>
      <c r="G26" s="6">
        <v>4</v>
      </c>
    </row>
    <row r="27" spans="1:7">
      <c r="A27" s="11">
        <v>1029000</v>
      </c>
      <c r="B27" s="9" t="s">
        <v>52</v>
      </c>
      <c r="C27" s="6">
        <v>200000</v>
      </c>
      <c r="D27" s="6">
        <v>250000</v>
      </c>
      <c r="E27" s="6">
        <v>255000</v>
      </c>
      <c r="F27" s="6">
        <v>260000</v>
      </c>
      <c r="G27" s="6">
        <v>965000</v>
      </c>
    </row>
    <row r="28" spans="1:7">
      <c r="A28" s="11">
        <v>1030000</v>
      </c>
      <c r="B28" s="9" t="s">
        <v>74</v>
      </c>
      <c r="C28" s="6">
        <v>220</v>
      </c>
      <c r="D28" s="6">
        <v>220</v>
      </c>
      <c r="E28" s="6">
        <v>0</v>
      </c>
      <c r="F28" s="6">
        <v>0</v>
      </c>
      <c r="G28" s="6">
        <v>440</v>
      </c>
    </row>
    <row r="29" spans="1:7">
      <c r="A29" s="11">
        <v>1031000</v>
      </c>
      <c r="B29" s="9" t="s">
        <v>75</v>
      </c>
      <c r="C29" s="6">
        <v>4000</v>
      </c>
      <c r="D29" s="6">
        <v>4000</v>
      </c>
      <c r="E29" s="6">
        <v>4000</v>
      </c>
      <c r="F29" s="6">
        <v>4000</v>
      </c>
      <c r="G29" s="6">
        <v>16000</v>
      </c>
    </row>
    <row r="30" spans="1:7">
      <c r="A30" s="11">
        <v>1032000</v>
      </c>
      <c r="B30" s="9" t="s">
        <v>76</v>
      </c>
      <c r="C30" s="6">
        <v>19976</v>
      </c>
      <c r="D30" s="6">
        <v>19976</v>
      </c>
      <c r="E30" s="6">
        <v>19976</v>
      </c>
      <c r="F30" s="6">
        <v>19976</v>
      </c>
      <c r="G30" s="6">
        <v>79904</v>
      </c>
    </row>
    <row r="31" spans="1:7">
      <c r="A31" s="11">
        <v>1033000</v>
      </c>
      <c r="B31" s="9" t="s">
        <v>77</v>
      </c>
      <c r="C31" s="6">
        <v>10</v>
      </c>
      <c r="D31" s="6">
        <v>10</v>
      </c>
      <c r="E31" s="6">
        <v>10</v>
      </c>
      <c r="F31" s="6">
        <v>10</v>
      </c>
      <c r="G31" s="6">
        <v>40</v>
      </c>
    </row>
    <row r="32" spans="1:7">
      <c r="A32" s="11">
        <v>1034000</v>
      </c>
      <c r="B32" s="9" t="s">
        <v>78</v>
      </c>
      <c r="C32" s="6">
        <v>307286.84000000003</v>
      </c>
      <c r="D32" s="6">
        <v>214754.79</v>
      </c>
      <c r="E32" s="6">
        <v>124764.79</v>
      </c>
      <c r="F32" s="6">
        <v>115329.31</v>
      </c>
      <c r="G32" s="6">
        <v>762135.73</v>
      </c>
    </row>
    <row r="33" spans="1:7">
      <c r="A33" s="11">
        <v>1035000</v>
      </c>
      <c r="B33" s="9" t="s">
        <v>79</v>
      </c>
      <c r="C33" s="6">
        <v>12480</v>
      </c>
      <c r="D33" s="6">
        <v>12480</v>
      </c>
      <c r="E33" s="6">
        <v>12480</v>
      </c>
      <c r="F33" s="6">
        <v>12480</v>
      </c>
      <c r="G33" s="6">
        <v>49920</v>
      </c>
    </row>
    <row r="34" spans="1:7">
      <c r="A34" s="11">
        <v>1060000</v>
      </c>
      <c r="B34" s="9" t="s">
        <v>80</v>
      </c>
      <c r="C34" s="6">
        <v>153400</v>
      </c>
      <c r="D34" s="6">
        <v>215900</v>
      </c>
      <c r="E34" s="6">
        <v>249500.88</v>
      </c>
      <c r="F34" s="6">
        <v>300790.3</v>
      </c>
      <c r="G34" s="6">
        <v>919591.18</v>
      </c>
    </row>
    <row r="35" spans="1:7">
      <c r="A35" s="11">
        <v>1061000</v>
      </c>
      <c r="B35" s="9" t="s">
        <v>81</v>
      </c>
      <c r="C35" s="6">
        <v>1</v>
      </c>
      <c r="D35" s="6">
        <v>1</v>
      </c>
      <c r="E35" s="6">
        <v>1</v>
      </c>
      <c r="F35" s="6">
        <v>1</v>
      </c>
      <c r="G35" s="6">
        <v>4</v>
      </c>
    </row>
    <row r="36" spans="1:7">
      <c r="A36" s="11">
        <v>1065000</v>
      </c>
      <c r="B36" s="9" t="s">
        <v>82</v>
      </c>
      <c r="C36" s="6">
        <v>220349</v>
      </c>
      <c r="D36" s="6">
        <v>250899</v>
      </c>
      <c r="E36" s="6">
        <v>270549.77</v>
      </c>
      <c r="F36" s="6">
        <v>350000</v>
      </c>
      <c r="G36" s="6">
        <v>1091797.77</v>
      </c>
    </row>
    <row r="37" spans="1:7">
      <c r="A37" s="11">
        <v>1066000</v>
      </c>
      <c r="B37" s="9" t="s">
        <v>83</v>
      </c>
      <c r="C37" s="6">
        <v>1500</v>
      </c>
      <c r="D37" s="6">
        <v>1500</v>
      </c>
      <c r="E37" s="6">
        <v>2000</v>
      </c>
      <c r="F37" s="6">
        <v>2000</v>
      </c>
      <c r="G37" s="6">
        <v>7000</v>
      </c>
    </row>
    <row r="38" spans="1:7">
      <c r="A38" s="11">
        <v>1067000</v>
      </c>
      <c r="B38" s="9" t="s">
        <v>84</v>
      </c>
      <c r="C38" s="6">
        <v>0</v>
      </c>
      <c r="D38" s="6">
        <v>30000</v>
      </c>
      <c r="E38" s="6">
        <v>50000</v>
      </c>
      <c r="F38" s="6">
        <v>0</v>
      </c>
      <c r="G38" s="6">
        <v>80000</v>
      </c>
    </row>
    <row r="39" spans="1:7">
      <c r="A39" s="11">
        <v>2001000</v>
      </c>
      <c r="B39" s="9" t="s">
        <v>85</v>
      </c>
      <c r="C39" s="6">
        <v>460650</v>
      </c>
      <c r="D39" s="6">
        <v>459670.81</v>
      </c>
      <c r="E39" s="6">
        <v>453556.44</v>
      </c>
      <c r="F39" s="6">
        <v>445530.93</v>
      </c>
      <c r="G39" s="6">
        <v>1819408.18</v>
      </c>
    </row>
    <row r="40" spans="1:7">
      <c r="A40" s="11">
        <v>2002000</v>
      </c>
      <c r="B40" s="9" t="s">
        <v>86</v>
      </c>
      <c r="C40" s="6">
        <v>42931</v>
      </c>
      <c r="D40" s="6">
        <v>52916.88</v>
      </c>
      <c r="E40" s="6">
        <v>66401.259999999995</v>
      </c>
      <c r="F40" s="6">
        <v>83903.81</v>
      </c>
      <c r="G40" s="6">
        <v>246152.95</v>
      </c>
    </row>
    <row r="41" spans="1:7">
      <c r="A41" s="11">
        <v>2003000</v>
      </c>
      <c r="B41" s="9" t="s">
        <v>87</v>
      </c>
      <c r="C41" s="6">
        <v>15562.5</v>
      </c>
      <c r="D41" s="6">
        <v>16146.09</v>
      </c>
      <c r="E41" s="6">
        <v>16751.57</v>
      </c>
      <c r="F41" s="6">
        <v>17379.759999999998</v>
      </c>
      <c r="G41" s="6">
        <v>65839.92</v>
      </c>
    </row>
    <row r="42" spans="1:7">
      <c r="A42" s="11">
        <v>2004000</v>
      </c>
      <c r="B42" s="9" t="s">
        <v>88</v>
      </c>
      <c r="C42" s="6">
        <v>3822150</v>
      </c>
      <c r="D42" s="6">
        <v>3965480.63</v>
      </c>
      <c r="E42" s="6">
        <v>4114186.15</v>
      </c>
      <c r="F42" s="6">
        <v>4268468.13</v>
      </c>
      <c r="G42" s="6">
        <v>16170284.91</v>
      </c>
    </row>
    <row r="43" spans="1:7">
      <c r="A43" s="11">
        <v>2005000</v>
      </c>
      <c r="B43" s="9" t="s">
        <v>89</v>
      </c>
      <c r="C43" s="6">
        <v>2185373.77</v>
      </c>
      <c r="D43" s="6">
        <v>2326189.59</v>
      </c>
      <c r="E43" s="6">
        <v>2461855.35</v>
      </c>
      <c r="F43" s="6">
        <v>2522552.41</v>
      </c>
      <c r="G43" s="6">
        <v>9495971.1199999992</v>
      </c>
    </row>
    <row r="44" spans="1:7">
      <c r="A44" s="11">
        <v>2006000</v>
      </c>
      <c r="B44" s="9" t="s">
        <v>90</v>
      </c>
      <c r="C44" s="6">
        <v>705811.75</v>
      </c>
      <c r="D44" s="6">
        <v>761843.08</v>
      </c>
      <c r="E44" s="6">
        <v>815386.81</v>
      </c>
      <c r="F44" s="6">
        <v>832798.82</v>
      </c>
      <c r="G44" s="6">
        <v>3115840.46</v>
      </c>
    </row>
    <row r="45" spans="1:7">
      <c r="A45" s="11">
        <v>2007000</v>
      </c>
      <c r="B45" s="9" t="s">
        <v>91</v>
      </c>
      <c r="C45" s="6">
        <v>1797109.27</v>
      </c>
      <c r="D45" s="6">
        <v>1947617.28</v>
      </c>
      <c r="E45" s="6">
        <v>2091178.78</v>
      </c>
      <c r="F45" s="6">
        <v>2133883.67</v>
      </c>
      <c r="G45" s="6">
        <v>7969789</v>
      </c>
    </row>
    <row r="46" spans="1:7">
      <c r="A46" s="11">
        <v>2008000</v>
      </c>
      <c r="B46" s="9" t="s">
        <v>92</v>
      </c>
      <c r="C46" s="6">
        <v>2864233.2</v>
      </c>
      <c r="D46" s="6">
        <v>3181510.01</v>
      </c>
      <c r="E46" s="6">
        <v>3481669.55</v>
      </c>
      <c r="F46" s="6">
        <v>3533659.18</v>
      </c>
      <c r="G46" s="6">
        <v>13061071.939999999</v>
      </c>
    </row>
    <row r="47" spans="1:7">
      <c r="A47" s="11">
        <v>2009000</v>
      </c>
      <c r="B47" s="9" t="s">
        <v>93</v>
      </c>
      <c r="C47" s="6">
        <v>2741649.58</v>
      </c>
      <c r="D47" s="6">
        <v>2992457.47</v>
      </c>
      <c r="E47" s="6">
        <v>3231012.23</v>
      </c>
      <c r="F47" s="6">
        <v>3291760.76</v>
      </c>
      <c r="G47" s="6">
        <v>12256880.039999999</v>
      </c>
    </row>
    <row r="48" spans="1:7">
      <c r="A48" s="11">
        <v>2010000</v>
      </c>
      <c r="B48" s="9" t="s">
        <v>94</v>
      </c>
      <c r="C48" s="6">
        <v>151855.76</v>
      </c>
      <c r="D48" s="6">
        <v>161783.38</v>
      </c>
      <c r="E48" s="6">
        <v>171342.01</v>
      </c>
      <c r="F48" s="6">
        <v>175530.04</v>
      </c>
      <c r="G48" s="6">
        <v>660511.18999999994</v>
      </c>
    </row>
    <row r="49" spans="1:7">
      <c r="A49" s="11">
        <v>2011000</v>
      </c>
      <c r="B49" s="9" t="s">
        <v>95</v>
      </c>
      <c r="C49" s="6">
        <v>480667.77</v>
      </c>
      <c r="D49" s="6">
        <v>507467.88</v>
      </c>
      <c r="E49" s="6">
        <v>533461.15</v>
      </c>
      <c r="F49" s="6">
        <v>547677.73</v>
      </c>
      <c r="G49" s="6">
        <v>2069274.53</v>
      </c>
    </row>
    <row r="50" spans="1:7">
      <c r="A50" s="11">
        <v>2012000</v>
      </c>
      <c r="B50" s="9" t="s">
        <v>96</v>
      </c>
      <c r="C50" s="6">
        <v>5876701.3899999997</v>
      </c>
      <c r="D50" s="6">
        <v>6363209.3600000003</v>
      </c>
      <c r="E50" s="6">
        <v>6827444.3300000001</v>
      </c>
      <c r="F50" s="6">
        <v>6968269.6399999997</v>
      </c>
      <c r="G50" s="6">
        <v>26035624.719999999</v>
      </c>
    </row>
    <row r="51" spans="1:7">
      <c r="A51" s="11">
        <v>2013000</v>
      </c>
      <c r="B51" s="9" t="s">
        <v>97</v>
      </c>
      <c r="C51" s="6">
        <v>14718741.84</v>
      </c>
      <c r="D51" s="6">
        <v>16015795.83</v>
      </c>
      <c r="E51" s="6">
        <v>17250929.010000002</v>
      </c>
      <c r="F51" s="6">
        <v>17587326.219999999</v>
      </c>
      <c r="G51" s="6">
        <v>65572792.899999999</v>
      </c>
    </row>
    <row r="52" spans="1:7">
      <c r="A52" s="11">
        <v>2014000</v>
      </c>
      <c r="B52" s="9" t="s">
        <v>98</v>
      </c>
      <c r="C52" s="6">
        <v>4929906.63</v>
      </c>
      <c r="D52" s="6">
        <v>5371263.4500000002</v>
      </c>
      <c r="E52" s="6">
        <v>5791339.8600000003</v>
      </c>
      <c r="F52" s="6">
        <v>5902575.7599999998</v>
      </c>
      <c r="G52" s="6">
        <v>21995085.699999999</v>
      </c>
    </row>
    <row r="53" spans="1:7">
      <c r="A53" s="11">
        <v>2015000</v>
      </c>
      <c r="B53" s="9" t="s">
        <v>99</v>
      </c>
      <c r="C53" s="6">
        <v>4151837.8</v>
      </c>
      <c r="D53" s="6">
        <v>4493641.5</v>
      </c>
      <c r="E53" s="6">
        <v>4819858.71</v>
      </c>
      <c r="F53" s="6">
        <v>4919747.1900000004</v>
      </c>
      <c r="G53" s="6">
        <v>18385085.199999999</v>
      </c>
    </row>
    <row r="54" spans="1:7">
      <c r="A54" s="11">
        <v>2016000</v>
      </c>
      <c r="B54" s="9" t="s">
        <v>100</v>
      </c>
      <c r="C54" s="6">
        <v>1112648.92</v>
      </c>
      <c r="D54" s="6">
        <v>1204263.1299999999</v>
      </c>
      <c r="E54" s="6">
        <v>1291699.21</v>
      </c>
      <c r="F54" s="6">
        <v>1318465.27</v>
      </c>
      <c r="G54" s="6">
        <v>4927076.53</v>
      </c>
    </row>
    <row r="55" spans="1:7">
      <c r="A55" s="11">
        <v>2017000</v>
      </c>
      <c r="B55" s="9" t="s">
        <v>101</v>
      </c>
      <c r="C55" s="6">
        <v>2555752.96</v>
      </c>
      <c r="D55" s="6">
        <v>2779786.09</v>
      </c>
      <c r="E55" s="6">
        <v>2993160.02</v>
      </c>
      <c r="F55" s="6">
        <v>3051818.23</v>
      </c>
      <c r="G55" s="6">
        <v>11380517.300000001</v>
      </c>
    </row>
    <row r="56" spans="1:7">
      <c r="A56" s="11">
        <v>2018000</v>
      </c>
      <c r="B56" s="9" t="s">
        <v>102</v>
      </c>
      <c r="C56" s="6">
        <v>2331467.54</v>
      </c>
      <c r="D56" s="6">
        <v>2509847.4300000002</v>
      </c>
      <c r="E56" s="6">
        <v>2679098.65</v>
      </c>
      <c r="F56" s="6">
        <v>2785336.98</v>
      </c>
      <c r="G56" s="6">
        <v>10305750.6</v>
      </c>
    </row>
    <row r="57" spans="1:7">
      <c r="A57" s="11">
        <v>2021000</v>
      </c>
      <c r="B57" s="9" t="s">
        <v>103</v>
      </c>
      <c r="C57" s="6">
        <v>1790731.26</v>
      </c>
      <c r="D57" s="6">
        <v>1947416.59</v>
      </c>
      <c r="E57" s="6">
        <v>2096655.82</v>
      </c>
      <c r="F57" s="6">
        <v>2137815.33</v>
      </c>
      <c r="G57" s="6">
        <v>7972619</v>
      </c>
    </row>
    <row r="58" spans="1:7">
      <c r="A58" s="11">
        <v>2022000</v>
      </c>
      <c r="B58" s="9" t="s">
        <v>104</v>
      </c>
      <c r="C58" s="6">
        <v>539537.82999999996</v>
      </c>
      <c r="D58" s="6">
        <v>587058.93000000005</v>
      </c>
      <c r="E58" s="6">
        <v>632312.13</v>
      </c>
      <c r="F58" s="6">
        <v>644648.34</v>
      </c>
      <c r="G58" s="6">
        <v>2403557.23</v>
      </c>
    </row>
    <row r="59" spans="1:7">
      <c r="A59" s="11">
        <v>2023000</v>
      </c>
      <c r="B59" s="9" t="s">
        <v>105</v>
      </c>
      <c r="C59" s="6">
        <v>163506.76999999999</v>
      </c>
      <c r="D59" s="6">
        <v>178659.48</v>
      </c>
      <c r="E59" s="6">
        <v>193066.2</v>
      </c>
      <c r="F59" s="6">
        <v>196648.62</v>
      </c>
      <c r="G59" s="6">
        <v>731881.07</v>
      </c>
    </row>
    <row r="60" spans="1:7">
      <c r="A60" s="11">
        <v>2024000</v>
      </c>
      <c r="B60" s="9" t="s">
        <v>106</v>
      </c>
      <c r="C60" s="6">
        <v>5149242.62</v>
      </c>
      <c r="D60" s="6">
        <v>5589025.0700000003</v>
      </c>
      <c r="E60" s="6">
        <v>6008237.2300000004</v>
      </c>
      <c r="F60" s="6">
        <v>6128827.04</v>
      </c>
      <c r="G60" s="6">
        <v>22875331.960000001</v>
      </c>
    </row>
    <row r="61" spans="1:7">
      <c r="A61" s="11">
        <v>2025000</v>
      </c>
      <c r="B61" s="9" t="s">
        <v>107</v>
      </c>
      <c r="C61" s="6">
        <v>906999.69</v>
      </c>
      <c r="D61" s="6">
        <v>1055163.99</v>
      </c>
      <c r="E61" s="6">
        <v>1194182.19</v>
      </c>
      <c r="F61" s="6">
        <v>1200740.58</v>
      </c>
      <c r="G61" s="6">
        <v>4357086.45</v>
      </c>
    </row>
    <row r="62" spans="1:7">
      <c r="A62" s="11">
        <v>2026000</v>
      </c>
      <c r="B62" s="9" t="s">
        <v>108</v>
      </c>
      <c r="C62" s="6">
        <v>1573573.68</v>
      </c>
      <c r="D62" s="6">
        <v>1783139.41</v>
      </c>
      <c r="E62" s="6">
        <v>1978221.03</v>
      </c>
      <c r="F62" s="6">
        <v>2055134.9</v>
      </c>
      <c r="G62" s="6">
        <v>7390069.0199999996</v>
      </c>
    </row>
    <row r="63" spans="1:7">
      <c r="A63" s="11">
        <v>2027000</v>
      </c>
      <c r="B63" s="9" t="s">
        <v>109</v>
      </c>
      <c r="C63" s="6">
        <v>241267.06</v>
      </c>
      <c r="D63" s="6">
        <v>283937.42</v>
      </c>
      <c r="E63" s="6">
        <v>323920.39</v>
      </c>
      <c r="F63" s="6">
        <v>324988.38</v>
      </c>
      <c r="G63" s="6">
        <v>1174113.25</v>
      </c>
    </row>
    <row r="64" spans="1:7">
      <c r="A64" s="11">
        <v>2028000</v>
      </c>
      <c r="B64" s="9" t="s">
        <v>110</v>
      </c>
      <c r="C64" s="6">
        <v>1343231.47</v>
      </c>
      <c r="D64" s="6">
        <v>1465899.51</v>
      </c>
      <c r="E64" s="6">
        <v>1602974.5</v>
      </c>
      <c r="F64" s="6">
        <v>1655439</v>
      </c>
      <c r="G64" s="6">
        <v>6067544.4800000004</v>
      </c>
    </row>
    <row r="65" spans="1:7">
      <c r="A65" s="11">
        <v>2029000</v>
      </c>
      <c r="B65" s="9" t="s">
        <v>111</v>
      </c>
      <c r="C65" s="6">
        <v>1014941.09</v>
      </c>
      <c r="D65" s="6">
        <v>1109805.47</v>
      </c>
      <c r="E65" s="6">
        <v>1207632.05</v>
      </c>
      <c r="F65" s="6">
        <v>1267764.1599999999</v>
      </c>
      <c r="G65" s="6">
        <v>4600142.7699999996</v>
      </c>
    </row>
    <row r="66" spans="1:7">
      <c r="A66" s="11">
        <v>2030000</v>
      </c>
      <c r="B66" s="9" t="s">
        <v>112</v>
      </c>
      <c r="C66" s="6">
        <v>2878979.79</v>
      </c>
      <c r="D66" s="6">
        <v>3080798.05</v>
      </c>
      <c r="E66" s="6">
        <v>3274557.68</v>
      </c>
      <c r="F66" s="6">
        <v>3351132.02</v>
      </c>
      <c r="G66" s="6">
        <v>12585467.539999999</v>
      </c>
    </row>
    <row r="67" spans="1:7">
      <c r="A67" s="11">
        <v>2031000</v>
      </c>
      <c r="B67" s="9" t="s">
        <v>113</v>
      </c>
      <c r="C67" s="6">
        <v>1068601.1100000001</v>
      </c>
      <c r="D67" s="6">
        <v>1155770.8999999999</v>
      </c>
      <c r="E67" s="6">
        <v>1238991.18</v>
      </c>
      <c r="F67" s="6">
        <v>1264868.06</v>
      </c>
      <c r="G67" s="6">
        <v>4728231.25</v>
      </c>
    </row>
    <row r="68" spans="1:7">
      <c r="A68" s="11">
        <v>2032000</v>
      </c>
      <c r="B68" s="9" t="s">
        <v>114</v>
      </c>
      <c r="C68" s="6">
        <v>391860.79</v>
      </c>
      <c r="D68" s="6">
        <v>425021.19</v>
      </c>
      <c r="E68" s="6">
        <v>456640.19</v>
      </c>
      <c r="F68" s="6">
        <v>465880.98</v>
      </c>
      <c r="G68" s="6">
        <v>1739403.15</v>
      </c>
    </row>
    <row r="69" spans="1:7">
      <c r="A69" s="11">
        <v>2033000</v>
      </c>
      <c r="B69" s="9" t="s">
        <v>115</v>
      </c>
      <c r="C69" s="6">
        <v>190788</v>
      </c>
      <c r="D69" s="6">
        <v>212725</v>
      </c>
      <c r="E69" s="6">
        <v>219923</v>
      </c>
      <c r="F69" s="6">
        <v>247479</v>
      </c>
      <c r="G69" s="6">
        <v>870915</v>
      </c>
    </row>
    <row r="70" spans="1:7">
      <c r="A70" s="11">
        <v>2034000</v>
      </c>
      <c r="B70" s="9" t="s">
        <v>116</v>
      </c>
      <c r="C70" s="6">
        <v>40000</v>
      </c>
      <c r="D70" s="6">
        <v>45000</v>
      </c>
      <c r="E70" s="6">
        <v>45000</v>
      </c>
      <c r="F70" s="6">
        <v>60000</v>
      </c>
      <c r="G70" s="6">
        <v>190000</v>
      </c>
    </row>
    <row r="71" spans="1:7">
      <c r="A71" s="11">
        <v>2035000</v>
      </c>
      <c r="B71" s="9" t="s">
        <v>117</v>
      </c>
      <c r="C71" s="6">
        <v>10000</v>
      </c>
      <c r="D71" s="6">
        <v>12000</v>
      </c>
      <c r="E71" s="6">
        <v>15000</v>
      </c>
      <c r="F71" s="6">
        <v>15000</v>
      </c>
      <c r="G71" s="6">
        <v>52000</v>
      </c>
    </row>
    <row r="72" spans="1:7">
      <c r="A72" s="11">
        <v>2036000</v>
      </c>
      <c r="B72" s="9" t="s">
        <v>86</v>
      </c>
      <c r="C72" s="6">
        <v>5000</v>
      </c>
      <c r="D72" s="6">
        <v>5000</v>
      </c>
      <c r="E72" s="6">
        <v>5000</v>
      </c>
      <c r="F72" s="6">
        <v>5000</v>
      </c>
      <c r="G72" s="6">
        <v>20000</v>
      </c>
    </row>
    <row r="73" spans="1:7">
      <c r="A73" s="11">
        <v>2037000</v>
      </c>
      <c r="B73" s="9" t="s">
        <v>118</v>
      </c>
      <c r="C73" s="6">
        <v>9000</v>
      </c>
      <c r="D73" s="6">
        <v>12000</v>
      </c>
      <c r="E73" s="6">
        <v>15000</v>
      </c>
      <c r="F73" s="6">
        <v>25000</v>
      </c>
      <c r="G73" s="6">
        <v>61000</v>
      </c>
    </row>
    <row r="74" spans="1:7">
      <c r="A74" s="11">
        <v>2038000</v>
      </c>
      <c r="B74" s="9" t="s">
        <v>119</v>
      </c>
      <c r="C74" s="6">
        <v>8000</v>
      </c>
      <c r="D74" s="6">
        <v>10000</v>
      </c>
      <c r="E74" s="6">
        <v>12000</v>
      </c>
      <c r="F74" s="6">
        <v>15000</v>
      </c>
      <c r="G74" s="6">
        <v>45000</v>
      </c>
    </row>
    <row r="75" spans="1:7">
      <c r="A75" s="11">
        <v>2039000</v>
      </c>
      <c r="B75" s="9" t="s">
        <v>120</v>
      </c>
      <c r="C75" s="6">
        <v>10000</v>
      </c>
      <c r="D75" s="6">
        <v>12000</v>
      </c>
      <c r="E75" s="6">
        <v>15000</v>
      </c>
      <c r="F75" s="6">
        <v>25000</v>
      </c>
      <c r="G75" s="6">
        <v>62000</v>
      </c>
    </row>
    <row r="76" spans="1:7">
      <c r="A76" s="11">
        <v>2040000</v>
      </c>
      <c r="B76" s="9" t="s">
        <v>121</v>
      </c>
      <c r="C76" s="6">
        <v>18000</v>
      </c>
      <c r="D76" s="6">
        <v>21000</v>
      </c>
      <c r="E76" s="6">
        <v>25000</v>
      </c>
      <c r="F76" s="6">
        <v>38000</v>
      </c>
      <c r="G76" s="6">
        <v>102000</v>
      </c>
    </row>
    <row r="77" spans="1:7">
      <c r="A77" s="11">
        <v>2041000</v>
      </c>
      <c r="B77" s="9" t="s">
        <v>122</v>
      </c>
      <c r="C77" s="6">
        <v>6000</v>
      </c>
      <c r="D77" s="6">
        <v>7000</v>
      </c>
      <c r="E77" s="6">
        <v>12000</v>
      </c>
      <c r="F77" s="6">
        <v>20000</v>
      </c>
      <c r="G77" s="6">
        <v>45000</v>
      </c>
    </row>
    <row r="78" spans="1:7">
      <c r="A78" s="11">
        <v>2042000</v>
      </c>
      <c r="B78" s="9" t="s">
        <v>123</v>
      </c>
      <c r="C78" s="6">
        <v>2000</v>
      </c>
      <c r="D78" s="6">
        <v>3000</v>
      </c>
      <c r="E78" s="6">
        <v>4000</v>
      </c>
      <c r="F78" s="6">
        <v>5000</v>
      </c>
      <c r="G78" s="6">
        <v>14000</v>
      </c>
    </row>
    <row r="79" spans="1:7">
      <c r="A79" s="11">
        <v>2043000</v>
      </c>
      <c r="B79" s="9" t="s">
        <v>124</v>
      </c>
      <c r="C79" s="6">
        <v>10000</v>
      </c>
      <c r="D79" s="6">
        <v>15000</v>
      </c>
      <c r="E79" s="6">
        <v>15000</v>
      </c>
      <c r="F79" s="6">
        <v>20000</v>
      </c>
      <c r="G79" s="6">
        <v>60000</v>
      </c>
    </row>
    <row r="80" spans="1:7">
      <c r="A80" s="11">
        <v>2044000</v>
      </c>
      <c r="B80" s="9" t="s">
        <v>86</v>
      </c>
      <c r="C80" s="6">
        <v>2000</v>
      </c>
      <c r="D80" s="6">
        <v>5000</v>
      </c>
      <c r="E80" s="6">
        <v>5000</v>
      </c>
      <c r="F80" s="6">
        <v>5000</v>
      </c>
      <c r="G80" s="6">
        <v>17000</v>
      </c>
    </row>
    <row r="81" spans="1:7">
      <c r="A81" s="11">
        <v>2045000</v>
      </c>
      <c r="B81" s="9" t="s">
        <v>125</v>
      </c>
      <c r="C81" s="6">
        <v>40000</v>
      </c>
      <c r="D81" s="6">
        <v>45000</v>
      </c>
      <c r="E81" s="6">
        <v>50000</v>
      </c>
      <c r="F81" s="6">
        <v>50000</v>
      </c>
      <c r="G81" s="6">
        <v>185000</v>
      </c>
    </row>
    <row r="82" spans="1:7">
      <c r="A82" s="11">
        <v>2046000</v>
      </c>
      <c r="B82" s="9" t="s">
        <v>126</v>
      </c>
      <c r="C82" s="6">
        <v>25000</v>
      </c>
      <c r="D82" s="6">
        <v>30000</v>
      </c>
      <c r="E82" s="6">
        <v>40000</v>
      </c>
      <c r="F82" s="6">
        <v>60000</v>
      </c>
      <c r="G82" s="6">
        <v>155000</v>
      </c>
    </row>
    <row r="83" spans="1:7">
      <c r="A83" s="11">
        <v>2047000</v>
      </c>
      <c r="B83" s="9" t="s">
        <v>127</v>
      </c>
      <c r="C83" s="6">
        <v>1000</v>
      </c>
      <c r="D83" s="6">
        <v>5000</v>
      </c>
      <c r="E83" s="6">
        <v>5000</v>
      </c>
      <c r="F83" s="6">
        <v>10000</v>
      </c>
      <c r="G83" s="6">
        <v>21000</v>
      </c>
    </row>
    <row r="84" spans="1:7">
      <c r="A84" s="11">
        <v>2048000</v>
      </c>
      <c r="B84" s="9" t="s">
        <v>128</v>
      </c>
      <c r="C84" s="6">
        <v>93418.65</v>
      </c>
      <c r="D84" s="6">
        <v>72245.03</v>
      </c>
      <c r="E84" s="6">
        <v>80088.42</v>
      </c>
      <c r="F84" s="6">
        <v>80990.990000000005</v>
      </c>
      <c r="G84" s="6">
        <v>326743.09000000003</v>
      </c>
    </row>
    <row r="85" spans="1:7">
      <c r="A85" s="11">
        <v>2049000</v>
      </c>
      <c r="B85" s="9" t="s">
        <v>129</v>
      </c>
      <c r="C85" s="6">
        <v>149158</v>
      </c>
      <c r="D85" s="6">
        <v>151376</v>
      </c>
      <c r="E85" s="6">
        <v>162951</v>
      </c>
      <c r="F85" s="6">
        <v>211958</v>
      </c>
      <c r="G85" s="6">
        <v>675443</v>
      </c>
    </row>
    <row r="86" spans="1:7">
      <c r="A86" s="11">
        <v>2050000</v>
      </c>
      <c r="B86" s="9" t="s">
        <v>130</v>
      </c>
      <c r="C86" s="6">
        <v>134000</v>
      </c>
      <c r="D86" s="6">
        <v>140000</v>
      </c>
      <c r="E86" s="6">
        <v>147000</v>
      </c>
      <c r="F86" s="6">
        <v>173000</v>
      </c>
      <c r="G86" s="6">
        <v>594000</v>
      </c>
    </row>
    <row r="87" spans="1:7">
      <c r="A87" s="11">
        <v>2051000</v>
      </c>
      <c r="B87" s="9" t="s">
        <v>131</v>
      </c>
      <c r="C87" s="6">
        <v>5000</v>
      </c>
      <c r="D87" s="6">
        <v>5000</v>
      </c>
      <c r="E87" s="6">
        <v>5000</v>
      </c>
      <c r="F87" s="6">
        <v>8000</v>
      </c>
      <c r="G87" s="6">
        <v>23000</v>
      </c>
    </row>
    <row r="88" spans="1:7">
      <c r="A88" s="11">
        <v>2052000</v>
      </c>
      <c r="B88" s="9" t="s">
        <v>132</v>
      </c>
      <c r="C88" s="6">
        <v>20000</v>
      </c>
      <c r="D88" s="6">
        <v>40000</v>
      </c>
      <c r="E88" s="6">
        <v>40000</v>
      </c>
      <c r="F88" s="6">
        <v>50000</v>
      </c>
      <c r="G88" s="6">
        <v>150000</v>
      </c>
    </row>
    <row r="89" spans="1:7">
      <c r="A89" s="11">
        <v>2053000</v>
      </c>
      <c r="B89" s="9" t="s">
        <v>133</v>
      </c>
      <c r="C89" s="6">
        <v>5000</v>
      </c>
      <c r="D89" s="6">
        <v>5000</v>
      </c>
      <c r="E89" s="6">
        <v>8000</v>
      </c>
      <c r="F89" s="6">
        <v>10000</v>
      </c>
      <c r="G89" s="6">
        <v>28000</v>
      </c>
    </row>
    <row r="90" spans="1:7">
      <c r="A90" s="11">
        <v>2054000</v>
      </c>
      <c r="B90" s="9" t="s">
        <v>134</v>
      </c>
      <c r="C90" s="6">
        <v>5000</v>
      </c>
      <c r="D90" s="6">
        <v>5000</v>
      </c>
      <c r="E90" s="6">
        <v>8000</v>
      </c>
      <c r="F90" s="6">
        <v>10000</v>
      </c>
      <c r="G90" s="6">
        <v>28000</v>
      </c>
    </row>
    <row r="91" spans="1:7">
      <c r="A91" s="11">
        <v>2055000</v>
      </c>
      <c r="B91" s="9" t="s">
        <v>135</v>
      </c>
      <c r="C91" s="6">
        <v>20000</v>
      </c>
      <c r="D91" s="6">
        <v>20000</v>
      </c>
      <c r="E91" s="6">
        <v>20000</v>
      </c>
      <c r="F91" s="6">
        <v>20000</v>
      </c>
      <c r="G91" s="6">
        <v>80000</v>
      </c>
    </row>
    <row r="92" spans="1:7">
      <c r="A92" s="11">
        <v>2056000</v>
      </c>
      <c r="B92" s="9" t="s">
        <v>136</v>
      </c>
      <c r="C92" s="6">
        <v>67185.48</v>
      </c>
      <c r="D92" s="6">
        <v>62987.93</v>
      </c>
      <c r="E92" s="6">
        <v>64707.62</v>
      </c>
      <c r="F92" s="6">
        <v>100000</v>
      </c>
      <c r="G92" s="6">
        <v>294881.03000000003</v>
      </c>
    </row>
    <row r="93" spans="1:7">
      <c r="A93" s="11">
        <v>2057000</v>
      </c>
      <c r="B93" s="9" t="s">
        <v>137</v>
      </c>
      <c r="C93" s="6">
        <v>30000</v>
      </c>
      <c r="D93" s="6">
        <v>35000</v>
      </c>
      <c r="E93" s="6">
        <v>40000</v>
      </c>
      <c r="F93" s="6">
        <v>45000</v>
      </c>
      <c r="G93" s="6">
        <v>150000</v>
      </c>
    </row>
    <row r="94" spans="1:7">
      <c r="A94" s="11">
        <v>2058000</v>
      </c>
      <c r="B94" s="9" t="s">
        <v>86</v>
      </c>
      <c r="C94" s="6">
        <v>5000</v>
      </c>
      <c r="D94" s="6">
        <v>5000</v>
      </c>
      <c r="E94" s="6">
        <v>5000</v>
      </c>
      <c r="F94" s="6">
        <v>5000</v>
      </c>
      <c r="G94" s="6">
        <v>20000</v>
      </c>
    </row>
    <row r="95" spans="1:7">
      <c r="A95" s="11">
        <v>2059000</v>
      </c>
      <c r="B95" s="9" t="s">
        <v>138</v>
      </c>
      <c r="C95" s="6">
        <v>10000</v>
      </c>
      <c r="D95" s="6">
        <v>15000</v>
      </c>
      <c r="E95" s="6">
        <v>20000</v>
      </c>
      <c r="F95" s="6">
        <v>25000</v>
      </c>
      <c r="G95" s="6">
        <v>70000</v>
      </c>
    </row>
    <row r="96" spans="1:7">
      <c r="A96" s="11">
        <v>2060000</v>
      </c>
      <c r="B96" s="9" t="s">
        <v>139</v>
      </c>
      <c r="C96" s="6">
        <v>20000</v>
      </c>
      <c r="D96" s="6">
        <v>30000</v>
      </c>
      <c r="E96" s="6">
        <v>35000</v>
      </c>
      <c r="F96" s="6">
        <v>50446.33</v>
      </c>
      <c r="G96" s="6">
        <v>135446.32999999999</v>
      </c>
    </row>
    <row r="97" spans="1:7">
      <c r="A97" s="11">
        <v>2061000</v>
      </c>
      <c r="B97" s="9" t="s">
        <v>140</v>
      </c>
      <c r="C97" s="6">
        <v>10000</v>
      </c>
      <c r="D97" s="6">
        <v>15000</v>
      </c>
      <c r="E97" s="6">
        <v>15000</v>
      </c>
      <c r="F97" s="6">
        <v>15000</v>
      </c>
      <c r="G97" s="6">
        <v>55000</v>
      </c>
    </row>
    <row r="98" spans="1:7">
      <c r="A98" s="11">
        <v>2062000</v>
      </c>
      <c r="B98" s="9" t="s">
        <v>141</v>
      </c>
      <c r="C98" s="6">
        <v>20000</v>
      </c>
      <c r="D98" s="6">
        <v>22000</v>
      </c>
      <c r="E98" s="6">
        <v>22000</v>
      </c>
      <c r="F98" s="6">
        <v>25000</v>
      </c>
      <c r="G98" s="6">
        <v>89000</v>
      </c>
    </row>
    <row r="99" spans="1:7">
      <c r="A99" s="11">
        <v>2063000</v>
      </c>
      <c r="B99" s="9" t="s">
        <v>142</v>
      </c>
      <c r="C99" s="6">
        <v>15000</v>
      </c>
      <c r="D99" s="6">
        <v>20000</v>
      </c>
      <c r="E99" s="6">
        <v>20000</v>
      </c>
      <c r="F99" s="6">
        <v>20000</v>
      </c>
      <c r="G99" s="6">
        <v>75000</v>
      </c>
    </row>
    <row r="100" spans="1:7">
      <c r="A100" s="11">
        <v>2064000</v>
      </c>
      <c r="B100" s="9" t="s">
        <v>143</v>
      </c>
      <c r="C100" s="6">
        <v>10000</v>
      </c>
      <c r="D100" s="6">
        <v>10000</v>
      </c>
      <c r="E100" s="6">
        <v>15000</v>
      </c>
      <c r="F100" s="6">
        <v>15000</v>
      </c>
      <c r="G100" s="6">
        <v>50000</v>
      </c>
    </row>
    <row r="101" spans="1:7">
      <c r="A101" s="11">
        <v>2065000</v>
      </c>
      <c r="B101" s="9" t="s">
        <v>136</v>
      </c>
      <c r="C101" s="6">
        <v>101270.05</v>
      </c>
      <c r="D101" s="6">
        <v>116987.88</v>
      </c>
      <c r="E101" s="6">
        <v>125739.03</v>
      </c>
      <c r="F101" s="6">
        <v>150000</v>
      </c>
      <c r="G101" s="6">
        <v>493996.96</v>
      </c>
    </row>
    <row r="102" spans="1:7">
      <c r="A102" s="11">
        <v>2066000</v>
      </c>
      <c r="B102" s="9" t="s">
        <v>144</v>
      </c>
      <c r="C102" s="6">
        <v>2000</v>
      </c>
      <c r="D102" s="6">
        <v>2262.06</v>
      </c>
      <c r="E102" s="6">
        <v>2558.4499999999998</v>
      </c>
      <c r="F102" s="6">
        <v>3000</v>
      </c>
      <c r="G102" s="6">
        <v>9820.51</v>
      </c>
    </row>
    <row r="103" spans="1:7">
      <c r="A103" s="11">
        <v>2067000</v>
      </c>
      <c r="B103" s="9" t="s">
        <v>145</v>
      </c>
      <c r="C103" s="6">
        <v>5000</v>
      </c>
      <c r="D103" s="6">
        <v>5000</v>
      </c>
      <c r="E103" s="6">
        <v>5000</v>
      </c>
      <c r="F103" s="6">
        <v>5000</v>
      </c>
      <c r="G103" s="6">
        <v>20000</v>
      </c>
    </row>
    <row r="104" spans="1:7">
      <c r="A104" s="11">
        <v>2068000</v>
      </c>
      <c r="B104" s="9" t="s">
        <v>146</v>
      </c>
      <c r="C104" s="6">
        <v>1</v>
      </c>
      <c r="D104" s="6">
        <v>1</v>
      </c>
      <c r="E104" s="6">
        <v>1</v>
      </c>
      <c r="F104" s="6">
        <v>29454.54</v>
      </c>
      <c r="G104" s="6">
        <v>29457.54</v>
      </c>
    </row>
    <row r="105" spans="1:7">
      <c r="A105" s="11">
        <v>2069000</v>
      </c>
      <c r="B105" s="9" t="s">
        <v>147</v>
      </c>
      <c r="C105" s="6">
        <v>10000</v>
      </c>
      <c r="D105" s="6">
        <v>11310.3</v>
      </c>
      <c r="E105" s="6">
        <v>12792.28</v>
      </c>
      <c r="F105" s="6">
        <v>14000</v>
      </c>
      <c r="G105" s="6">
        <v>48102.58</v>
      </c>
    </row>
    <row r="106" spans="1:7">
      <c r="A106" s="11">
        <v>2070000</v>
      </c>
      <c r="B106" s="9" t="s">
        <v>86</v>
      </c>
      <c r="C106" s="6">
        <v>5000</v>
      </c>
      <c r="D106" s="6">
        <v>5655</v>
      </c>
      <c r="E106" s="6">
        <v>6396</v>
      </c>
      <c r="F106" s="6">
        <v>7000</v>
      </c>
      <c r="G106" s="6">
        <v>24051</v>
      </c>
    </row>
    <row r="107" spans="1:7">
      <c r="A107" s="11">
        <v>2071000</v>
      </c>
      <c r="B107" s="9" t="s">
        <v>148</v>
      </c>
      <c r="C107" s="6">
        <v>5000</v>
      </c>
      <c r="D107" s="6">
        <v>5655</v>
      </c>
      <c r="E107" s="6">
        <v>6396</v>
      </c>
      <c r="F107" s="6">
        <v>7000</v>
      </c>
      <c r="G107" s="6">
        <v>24051</v>
      </c>
    </row>
    <row r="108" spans="1:7">
      <c r="A108" s="11">
        <v>2072000</v>
      </c>
      <c r="B108" s="9" t="s">
        <v>149</v>
      </c>
      <c r="C108" s="6">
        <v>90000</v>
      </c>
      <c r="D108" s="6">
        <v>100000</v>
      </c>
      <c r="E108" s="6">
        <v>110000</v>
      </c>
      <c r="F108" s="6">
        <v>120000</v>
      </c>
      <c r="G108" s="6">
        <v>420000</v>
      </c>
    </row>
    <row r="109" spans="1:7">
      <c r="A109" s="11">
        <v>2073000</v>
      </c>
      <c r="B109" s="9" t="s">
        <v>150</v>
      </c>
      <c r="C109" s="6">
        <v>1</v>
      </c>
      <c r="D109" s="6">
        <v>1</v>
      </c>
      <c r="E109" s="6">
        <v>1</v>
      </c>
      <c r="F109" s="6">
        <v>1</v>
      </c>
      <c r="G109" s="6">
        <v>4</v>
      </c>
    </row>
    <row r="110" spans="1:7">
      <c r="A110" s="11">
        <v>2074000</v>
      </c>
      <c r="B110" s="9" t="s">
        <v>136</v>
      </c>
      <c r="C110" s="6">
        <v>270983.73</v>
      </c>
      <c r="D110" s="6">
        <v>320000</v>
      </c>
      <c r="E110" s="6">
        <v>343433.75</v>
      </c>
      <c r="F110" s="6">
        <v>410000</v>
      </c>
      <c r="G110" s="6">
        <v>1344417.48</v>
      </c>
    </row>
    <row r="111" spans="1:7">
      <c r="A111" s="11">
        <v>2075000</v>
      </c>
      <c r="B111" s="9" t="s">
        <v>116</v>
      </c>
      <c r="C111" s="6">
        <v>15000</v>
      </c>
      <c r="D111" s="6">
        <v>18000</v>
      </c>
      <c r="E111" s="6">
        <v>21000</v>
      </c>
      <c r="F111" s="6">
        <v>24000</v>
      </c>
      <c r="G111" s="6">
        <v>78000</v>
      </c>
    </row>
    <row r="112" spans="1:7">
      <c r="A112" s="11">
        <v>2076000</v>
      </c>
      <c r="B112" s="9" t="s">
        <v>151</v>
      </c>
      <c r="C112" s="6">
        <v>100000</v>
      </c>
      <c r="D112" s="6">
        <v>115624.82</v>
      </c>
      <c r="E112" s="6">
        <v>130000</v>
      </c>
      <c r="F112" s="6">
        <v>160000</v>
      </c>
      <c r="G112" s="6">
        <v>505624.82</v>
      </c>
    </row>
    <row r="113" spans="1:7">
      <c r="A113" s="11">
        <v>2077000</v>
      </c>
      <c r="B113" s="9" t="s">
        <v>152</v>
      </c>
      <c r="C113" s="6">
        <v>469500</v>
      </c>
      <c r="D113" s="6">
        <v>519500</v>
      </c>
      <c r="E113" s="6">
        <v>569500</v>
      </c>
      <c r="F113" s="6">
        <v>741095.38</v>
      </c>
      <c r="G113" s="6">
        <v>2299595.38</v>
      </c>
    </row>
    <row r="114" spans="1:7">
      <c r="A114" s="11">
        <v>2078000</v>
      </c>
      <c r="B114" s="9" t="s">
        <v>153</v>
      </c>
      <c r="C114" s="6">
        <v>5000</v>
      </c>
      <c r="D114" s="6">
        <v>5000</v>
      </c>
      <c r="E114" s="6">
        <v>5000</v>
      </c>
      <c r="F114" s="6">
        <v>5000</v>
      </c>
      <c r="G114" s="6">
        <v>20000</v>
      </c>
    </row>
    <row r="115" spans="1:7">
      <c r="A115" s="11">
        <v>2079000</v>
      </c>
      <c r="B115" s="9" t="s">
        <v>154</v>
      </c>
      <c r="C115" s="6">
        <v>5000</v>
      </c>
      <c r="D115" s="6">
        <v>5000</v>
      </c>
      <c r="E115" s="6">
        <v>5000</v>
      </c>
      <c r="F115" s="6">
        <v>5000</v>
      </c>
      <c r="G115" s="6">
        <v>20000</v>
      </c>
    </row>
    <row r="116" spans="1:7">
      <c r="A116" s="11">
        <v>2080000</v>
      </c>
      <c r="B116" s="9" t="s">
        <v>155</v>
      </c>
      <c r="C116" s="6">
        <v>500</v>
      </c>
      <c r="D116" s="6">
        <v>500</v>
      </c>
      <c r="E116" s="6">
        <v>500</v>
      </c>
      <c r="F116" s="6">
        <v>500</v>
      </c>
      <c r="G116" s="6">
        <v>2000</v>
      </c>
    </row>
    <row r="117" spans="1:7">
      <c r="A117" s="11">
        <v>2081000</v>
      </c>
      <c r="B117" s="9" t="s">
        <v>156</v>
      </c>
      <c r="C117" s="6">
        <v>5000</v>
      </c>
      <c r="D117" s="6">
        <v>5000</v>
      </c>
      <c r="E117" s="6">
        <v>5000</v>
      </c>
      <c r="F117" s="6">
        <v>5000</v>
      </c>
      <c r="G117" s="6">
        <v>20000</v>
      </c>
    </row>
    <row r="118" spans="1:7">
      <c r="A118" s="11">
        <v>2082000</v>
      </c>
      <c r="B118" s="9" t="s">
        <v>157</v>
      </c>
      <c r="C118" s="6">
        <v>5000</v>
      </c>
      <c r="D118" s="6">
        <v>5000</v>
      </c>
      <c r="E118" s="6">
        <v>5000</v>
      </c>
      <c r="F118" s="6">
        <v>5000</v>
      </c>
      <c r="G118" s="6">
        <v>20000</v>
      </c>
    </row>
    <row r="119" spans="1:7">
      <c r="A119" s="11">
        <v>2083000</v>
      </c>
      <c r="B119" s="9" t="s">
        <v>158</v>
      </c>
      <c r="C119" s="6">
        <v>2001</v>
      </c>
      <c r="D119" s="6">
        <v>4500</v>
      </c>
      <c r="E119" s="6">
        <v>6500</v>
      </c>
      <c r="F119" s="6">
        <v>11000</v>
      </c>
      <c r="G119" s="6">
        <v>24001</v>
      </c>
    </row>
    <row r="120" spans="1:7">
      <c r="A120" s="11">
        <v>2084000</v>
      </c>
      <c r="B120" s="9" t="s">
        <v>159</v>
      </c>
      <c r="C120" s="6">
        <v>22001</v>
      </c>
      <c r="D120" s="6">
        <v>24251</v>
      </c>
      <c r="E120" s="6">
        <v>34001</v>
      </c>
      <c r="F120" s="6">
        <v>56501</v>
      </c>
      <c r="G120" s="6">
        <v>136754</v>
      </c>
    </row>
    <row r="121" spans="1:7">
      <c r="A121" s="11">
        <v>2085000</v>
      </c>
      <c r="B121" s="9" t="s">
        <v>160</v>
      </c>
      <c r="C121" s="6">
        <v>101</v>
      </c>
      <c r="D121" s="6">
        <v>101</v>
      </c>
      <c r="E121" s="6">
        <v>1001</v>
      </c>
      <c r="F121" s="6">
        <v>2001</v>
      </c>
      <c r="G121" s="6">
        <v>3204</v>
      </c>
    </row>
    <row r="122" spans="1:7">
      <c r="A122" s="11">
        <v>2086000</v>
      </c>
      <c r="B122" s="9" t="s">
        <v>161</v>
      </c>
      <c r="C122" s="6">
        <v>1001</v>
      </c>
      <c r="D122" s="6">
        <v>3000</v>
      </c>
      <c r="E122" s="6">
        <v>5000</v>
      </c>
      <c r="F122" s="6">
        <v>8500</v>
      </c>
      <c r="G122" s="6">
        <v>17501</v>
      </c>
    </row>
    <row r="123" spans="1:7">
      <c r="A123" s="11">
        <v>2087000</v>
      </c>
      <c r="B123" s="9" t="s">
        <v>162</v>
      </c>
      <c r="C123" s="6">
        <v>55000</v>
      </c>
      <c r="D123" s="6">
        <v>61659.07</v>
      </c>
      <c r="E123" s="6">
        <v>65954.460000000006</v>
      </c>
      <c r="F123" s="6">
        <v>75000</v>
      </c>
      <c r="G123" s="6">
        <v>257613.53</v>
      </c>
    </row>
    <row r="124" spans="1:7">
      <c r="A124" s="11">
        <v>2088000</v>
      </c>
      <c r="B124" s="9" t="s">
        <v>163</v>
      </c>
      <c r="C124" s="6">
        <v>2000</v>
      </c>
      <c r="D124" s="6">
        <v>2100</v>
      </c>
      <c r="E124" s="6">
        <v>2705</v>
      </c>
      <c r="F124" s="6">
        <v>3870</v>
      </c>
      <c r="G124" s="6">
        <v>10675</v>
      </c>
    </row>
    <row r="125" spans="1:7">
      <c r="A125" s="11">
        <v>2089000</v>
      </c>
      <c r="B125" s="9" t="s">
        <v>164</v>
      </c>
      <c r="C125" s="6">
        <v>98998</v>
      </c>
      <c r="D125" s="6">
        <v>107700.01</v>
      </c>
      <c r="E125" s="6">
        <v>116467.49</v>
      </c>
      <c r="F125" s="6">
        <v>129803.18</v>
      </c>
      <c r="G125" s="6">
        <v>452968.68</v>
      </c>
    </row>
    <row r="126" spans="1:7">
      <c r="A126" s="11">
        <v>2090000</v>
      </c>
      <c r="B126" s="9" t="s">
        <v>165</v>
      </c>
      <c r="C126" s="6">
        <v>15500</v>
      </c>
      <c r="D126" s="6">
        <v>25000</v>
      </c>
      <c r="E126" s="6">
        <v>29000</v>
      </c>
      <c r="F126" s="6">
        <v>30000</v>
      </c>
      <c r="G126" s="6">
        <v>99500</v>
      </c>
    </row>
    <row r="127" spans="1:7">
      <c r="A127" s="11">
        <v>2091000</v>
      </c>
      <c r="B127" s="9" t="s">
        <v>166</v>
      </c>
      <c r="C127" s="6">
        <v>1</v>
      </c>
      <c r="D127" s="6">
        <v>1001</v>
      </c>
      <c r="E127" s="6">
        <v>1001</v>
      </c>
      <c r="F127" s="6">
        <v>1501</v>
      </c>
      <c r="G127" s="6">
        <v>3504</v>
      </c>
    </row>
    <row r="128" spans="1:7">
      <c r="A128" s="11">
        <v>2092000</v>
      </c>
      <c r="B128" s="9" t="s">
        <v>167</v>
      </c>
      <c r="C128" s="6">
        <v>1001</v>
      </c>
      <c r="D128" s="6">
        <v>1101</v>
      </c>
      <c r="E128" s="6">
        <v>2201</v>
      </c>
      <c r="F128" s="6">
        <v>3351</v>
      </c>
      <c r="G128" s="6">
        <v>7654</v>
      </c>
    </row>
    <row r="129" spans="1:7">
      <c r="A129" s="11">
        <v>2093000</v>
      </c>
      <c r="B129" s="9" t="s">
        <v>168</v>
      </c>
      <c r="C129" s="6">
        <v>10000</v>
      </c>
      <c r="D129" s="6">
        <v>10000</v>
      </c>
      <c r="E129" s="6">
        <v>10000</v>
      </c>
      <c r="F129" s="6">
        <v>13355.41</v>
      </c>
      <c r="G129" s="6">
        <v>43355.41</v>
      </c>
    </row>
    <row r="130" spans="1:7">
      <c r="A130" s="11">
        <v>2094000</v>
      </c>
      <c r="B130" s="9" t="s">
        <v>169</v>
      </c>
      <c r="C130" s="6">
        <v>129672.22</v>
      </c>
      <c r="D130" s="6">
        <v>136117.43</v>
      </c>
      <c r="E130" s="6">
        <v>139640.26</v>
      </c>
      <c r="F130" s="6">
        <v>149490.66</v>
      </c>
      <c r="G130" s="6">
        <v>554920.56999999995</v>
      </c>
    </row>
    <row r="131" spans="1:7">
      <c r="A131" s="11">
        <v>2095000</v>
      </c>
      <c r="B131" s="9" t="s">
        <v>170</v>
      </c>
      <c r="C131" s="6">
        <v>1001</v>
      </c>
      <c r="D131" s="6">
        <v>1101</v>
      </c>
      <c r="E131" s="6">
        <v>4507</v>
      </c>
      <c r="F131" s="6">
        <v>5501</v>
      </c>
      <c r="G131" s="6">
        <v>12110</v>
      </c>
    </row>
    <row r="132" spans="1:7">
      <c r="A132" s="11">
        <v>2096000</v>
      </c>
      <c r="B132" s="9" t="s">
        <v>171</v>
      </c>
      <c r="C132" s="6">
        <v>250.33</v>
      </c>
      <c r="D132" s="6">
        <v>1</v>
      </c>
      <c r="E132" s="6">
        <v>101</v>
      </c>
      <c r="F132" s="6">
        <v>1101</v>
      </c>
      <c r="G132" s="6">
        <v>1453.33</v>
      </c>
    </row>
    <row r="133" spans="1:7">
      <c r="A133" s="11">
        <v>2097000</v>
      </c>
      <c r="B133" s="9" t="s">
        <v>172</v>
      </c>
      <c r="C133" s="6">
        <v>2500</v>
      </c>
      <c r="D133" s="6">
        <v>25000</v>
      </c>
      <c r="E133" s="6">
        <v>5000</v>
      </c>
      <c r="F133" s="6">
        <v>40500</v>
      </c>
      <c r="G133" s="6">
        <v>73000</v>
      </c>
    </row>
    <row r="134" spans="1:7">
      <c r="A134" s="11">
        <v>2098000</v>
      </c>
      <c r="B134" s="9" t="s">
        <v>173</v>
      </c>
      <c r="C134" s="6">
        <v>20000</v>
      </c>
      <c r="D134" s="6">
        <v>5000</v>
      </c>
      <c r="E134" s="6">
        <v>8000</v>
      </c>
      <c r="F134" s="6">
        <v>11000</v>
      </c>
      <c r="G134" s="6">
        <v>44000</v>
      </c>
    </row>
    <row r="135" spans="1:7">
      <c r="A135" s="11">
        <v>2099000</v>
      </c>
      <c r="B135" s="9" t="s">
        <v>174</v>
      </c>
      <c r="C135" s="6">
        <v>500</v>
      </c>
      <c r="D135" s="6">
        <v>1000</v>
      </c>
      <c r="E135" s="6">
        <v>1000</v>
      </c>
      <c r="F135" s="6">
        <v>1500</v>
      </c>
      <c r="G135" s="6">
        <v>4000</v>
      </c>
    </row>
    <row r="136" spans="1:7">
      <c r="A136" s="11">
        <v>2100000</v>
      </c>
      <c r="B136" s="9" t="s">
        <v>175</v>
      </c>
      <c r="C136" s="6">
        <v>502</v>
      </c>
      <c r="D136" s="6">
        <v>1</v>
      </c>
      <c r="E136" s="6">
        <v>1</v>
      </c>
      <c r="F136" s="6">
        <v>1</v>
      </c>
      <c r="G136" s="6">
        <v>505</v>
      </c>
    </row>
    <row r="137" spans="1:7">
      <c r="A137" s="11">
        <v>2101000</v>
      </c>
      <c r="B137" s="9" t="s">
        <v>176</v>
      </c>
      <c r="C137" s="6">
        <v>90000</v>
      </c>
      <c r="D137" s="6">
        <v>100000</v>
      </c>
      <c r="E137" s="6">
        <v>110000</v>
      </c>
      <c r="F137" s="6">
        <v>120000</v>
      </c>
      <c r="G137" s="6">
        <v>420000</v>
      </c>
    </row>
    <row r="138" spans="1:7">
      <c r="A138" s="11">
        <v>2102000</v>
      </c>
      <c r="B138" s="9" t="s">
        <v>177</v>
      </c>
      <c r="C138" s="6">
        <v>30000</v>
      </c>
      <c r="D138" s="6">
        <v>35000</v>
      </c>
      <c r="E138" s="6">
        <v>40000</v>
      </c>
      <c r="F138" s="6">
        <v>45000</v>
      </c>
      <c r="G138" s="6">
        <v>150000</v>
      </c>
    </row>
    <row r="139" spans="1:7">
      <c r="A139" s="11">
        <v>2103000</v>
      </c>
      <c r="B139" s="9" t="s">
        <v>178</v>
      </c>
      <c r="C139" s="6">
        <v>35000</v>
      </c>
      <c r="D139" s="6">
        <v>40000</v>
      </c>
      <c r="E139" s="6">
        <v>45000</v>
      </c>
      <c r="F139" s="6">
        <v>50000</v>
      </c>
      <c r="G139" s="6">
        <v>170000</v>
      </c>
    </row>
    <row r="140" spans="1:7">
      <c r="A140" s="11">
        <v>2104000</v>
      </c>
      <c r="B140" s="9" t="s">
        <v>179</v>
      </c>
      <c r="C140" s="6">
        <v>900000</v>
      </c>
      <c r="D140" s="6">
        <v>950000</v>
      </c>
      <c r="E140" s="6">
        <v>1000000</v>
      </c>
      <c r="F140" s="6">
        <v>1050000</v>
      </c>
      <c r="G140" s="6">
        <v>3900000</v>
      </c>
    </row>
    <row r="141" spans="1:7">
      <c r="A141" s="11">
        <v>2105000</v>
      </c>
      <c r="B141" s="9" t="s">
        <v>180</v>
      </c>
      <c r="C141" s="6">
        <v>150000</v>
      </c>
      <c r="D141" s="6">
        <v>160000</v>
      </c>
      <c r="E141" s="6">
        <v>170000</v>
      </c>
      <c r="F141" s="6">
        <v>179928</v>
      </c>
      <c r="G141" s="6">
        <v>659928</v>
      </c>
    </row>
    <row r="142" spans="1:7">
      <c r="A142" s="11">
        <v>2106000</v>
      </c>
      <c r="B142" s="9" t="s">
        <v>181</v>
      </c>
      <c r="C142" s="6">
        <v>10</v>
      </c>
      <c r="D142" s="6">
        <v>10</v>
      </c>
      <c r="E142" s="6">
        <v>10</v>
      </c>
      <c r="F142" s="6">
        <v>10</v>
      </c>
      <c r="G142" s="6">
        <v>40</v>
      </c>
    </row>
    <row r="143" spans="1:7">
      <c r="A143" s="11">
        <v>2107000</v>
      </c>
      <c r="B143" s="9" t="s">
        <v>182</v>
      </c>
      <c r="C143" s="6">
        <v>1600000</v>
      </c>
      <c r="D143" s="6">
        <v>1700000</v>
      </c>
      <c r="E143" s="6">
        <v>1800000</v>
      </c>
      <c r="F143" s="6">
        <v>1900000</v>
      </c>
      <c r="G143" s="6">
        <v>7000000</v>
      </c>
    </row>
    <row r="144" spans="1:7">
      <c r="A144" s="11">
        <v>2108000</v>
      </c>
      <c r="B144" s="9" t="s">
        <v>183</v>
      </c>
      <c r="C144" s="6">
        <v>482449.34</v>
      </c>
      <c r="D144" s="6">
        <v>1299609.51</v>
      </c>
      <c r="E144" s="6">
        <v>1690795.24</v>
      </c>
      <c r="F144" s="6">
        <v>3857260.2</v>
      </c>
      <c r="G144" s="6">
        <v>7330114.29</v>
      </c>
    </row>
    <row r="145" spans="1:7">
      <c r="A145" s="11">
        <v>2109000</v>
      </c>
      <c r="B145" s="9" t="s">
        <v>184</v>
      </c>
      <c r="C145" s="6">
        <v>2000</v>
      </c>
      <c r="D145" s="6">
        <v>2000</v>
      </c>
      <c r="E145" s="6">
        <v>2000</v>
      </c>
      <c r="F145" s="6">
        <v>2000</v>
      </c>
      <c r="G145" s="6">
        <v>8000</v>
      </c>
    </row>
    <row r="146" spans="1:7">
      <c r="A146" s="11">
        <v>2110000</v>
      </c>
      <c r="B146" s="9" t="s">
        <v>185</v>
      </c>
      <c r="C146" s="6">
        <v>185000</v>
      </c>
      <c r="D146" s="6">
        <v>190000</v>
      </c>
      <c r="E146" s="6">
        <v>195000</v>
      </c>
      <c r="F146" s="6">
        <v>200000</v>
      </c>
      <c r="G146" s="6">
        <v>770000</v>
      </c>
    </row>
    <row r="147" spans="1:7">
      <c r="A147" s="11">
        <v>2111000</v>
      </c>
      <c r="B147" s="9" t="s">
        <v>186</v>
      </c>
      <c r="C147" s="6">
        <v>12000</v>
      </c>
      <c r="D147" s="6">
        <v>14000</v>
      </c>
      <c r="E147" s="6">
        <v>16000</v>
      </c>
      <c r="F147" s="6">
        <v>18000</v>
      </c>
      <c r="G147" s="6">
        <v>60000</v>
      </c>
    </row>
    <row r="148" spans="1:7">
      <c r="A148" s="11">
        <v>2112000</v>
      </c>
      <c r="B148" s="9" t="s">
        <v>187</v>
      </c>
      <c r="C148" s="6">
        <v>1800000</v>
      </c>
      <c r="D148" s="6">
        <v>1820000</v>
      </c>
      <c r="E148" s="6">
        <v>1840000</v>
      </c>
      <c r="F148" s="6">
        <v>1860000</v>
      </c>
      <c r="G148" s="6">
        <v>7320000</v>
      </c>
    </row>
    <row r="149" spans="1:7">
      <c r="A149" s="11">
        <v>2113000</v>
      </c>
      <c r="B149" s="9" t="s">
        <v>188</v>
      </c>
      <c r="C149" s="6">
        <v>800000</v>
      </c>
      <c r="D149" s="6">
        <v>900000</v>
      </c>
      <c r="E149" s="6">
        <v>1000000</v>
      </c>
      <c r="F149" s="6">
        <v>1100000</v>
      </c>
      <c r="G149" s="6">
        <v>3800000</v>
      </c>
    </row>
    <row r="150" spans="1:7">
      <c r="A150" s="11">
        <v>2114000</v>
      </c>
      <c r="B150" s="9" t="s">
        <v>189</v>
      </c>
      <c r="C150" s="6">
        <v>300000</v>
      </c>
      <c r="D150" s="6">
        <v>320000</v>
      </c>
      <c r="E150" s="6">
        <v>340000</v>
      </c>
      <c r="F150" s="6">
        <v>360000</v>
      </c>
      <c r="G150" s="6">
        <v>1320000</v>
      </c>
    </row>
    <row r="151" spans="1:7">
      <c r="A151" s="11">
        <v>2115000</v>
      </c>
      <c r="B151" s="9" t="s">
        <v>190</v>
      </c>
      <c r="C151" s="6">
        <v>55000</v>
      </c>
      <c r="D151" s="6">
        <v>58000</v>
      </c>
      <c r="E151" s="6">
        <v>61000</v>
      </c>
      <c r="F151" s="6">
        <v>64000</v>
      </c>
      <c r="G151" s="6">
        <v>238000</v>
      </c>
    </row>
    <row r="152" spans="1:7">
      <c r="A152" s="11">
        <v>2117000</v>
      </c>
      <c r="B152" s="9" t="s">
        <v>191</v>
      </c>
      <c r="C152" s="6">
        <v>1</v>
      </c>
      <c r="D152" s="6">
        <v>1</v>
      </c>
      <c r="E152" s="6">
        <v>1</v>
      </c>
      <c r="F152" s="6">
        <v>1</v>
      </c>
      <c r="G152" s="6">
        <v>4</v>
      </c>
    </row>
    <row r="153" spans="1:7">
      <c r="A153" s="11">
        <v>2118000</v>
      </c>
      <c r="B153" s="9" t="s">
        <v>192</v>
      </c>
      <c r="C153" s="6">
        <v>130000</v>
      </c>
      <c r="D153" s="6">
        <v>135000</v>
      </c>
      <c r="E153" s="6">
        <v>145000</v>
      </c>
      <c r="F153" s="6">
        <v>316000</v>
      </c>
      <c r="G153" s="6">
        <v>726000</v>
      </c>
    </row>
    <row r="154" spans="1:7">
      <c r="A154" s="11">
        <v>2119000</v>
      </c>
      <c r="B154" s="9" t="s">
        <v>193</v>
      </c>
      <c r="C154" s="6">
        <v>130000</v>
      </c>
      <c r="D154" s="6">
        <v>135000</v>
      </c>
      <c r="E154" s="6">
        <v>140000</v>
      </c>
      <c r="F154" s="6">
        <v>318400</v>
      </c>
      <c r="G154" s="6">
        <v>723400</v>
      </c>
    </row>
    <row r="155" spans="1:7">
      <c r="A155" s="11">
        <v>2120000</v>
      </c>
      <c r="B155" s="9" t="s">
        <v>194</v>
      </c>
      <c r="C155" s="6">
        <v>1000</v>
      </c>
      <c r="D155" s="6">
        <v>2000</v>
      </c>
      <c r="E155" s="6">
        <v>3000</v>
      </c>
      <c r="F155" s="6">
        <v>50000</v>
      </c>
      <c r="G155" s="6">
        <v>56000</v>
      </c>
    </row>
    <row r="156" spans="1:7">
      <c r="A156" s="11">
        <v>2121000</v>
      </c>
      <c r="B156" s="9" t="s">
        <v>195</v>
      </c>
      <c r="C156" s="6">
        <v>100</v>
      </c>
      <c r="D156" s="6">
        <v>100</v>
      </c>
      <c r="E156" s="6">
        <v>100</v>
      </c>
      <c r="F156" s="6">
        <v>100</v>
      </c>
      <c r="G156" s="6">
        <v>400</v>
      </c>
    </row>
    <row r="157" spans="1:7">
      <c r="A157" s="11">
        <v>2122000</v>
      </c>
      <c r="B157" s="9" t="s">
        <v>196</v>
      </c>
      <c r="C157" s="6">
        <v>33000</v>
      </c>
      <c r="D157" s="6">
        <v>35000</v>
      </c>
      <c r="E157" s="6">
        <v>37000</v>
      </c>
      <c r="F157" s="6">
        <v>55000</v>
      </c>
      <c r="G157" s="6">
        <v>160000</v>
      </c>
    </row>
    <row r="158" spans="1:7">
      <c r="A158" s="11">
        <v>2123000</v>
      </c>
      <c r="B158" s="9" t="s">
        <v>197</v>
      </c>
      <c r="C158" s="6">
        <v>141000</v>
      </c>
      <c r="D158" s="6">
        <v>251213.91</v>
      </c>
      <c r="E158" s="6">
        <v>344584.4</v>
      </c>
      <c r="F158" s="6">
        <v>790000</v>
      </c>
      <c r="G158" s="6">
        <v>1526798.31</v>
      </c>
    </row>
    <row r="159" spans="1:7">
      <c r="A159" s="11">
        <v>2124000</v>
      </c>
      <c r="B159" s="9" t="s">
        <v>198</v>
      </c>
      <c r="C159" s="6">
        <v>95100</v>
      </c>
      <c r="D159" s="6">
        <v>95709.5</v>
      </c>
      <c r="E159" s="6">
        <v>105100</v>
      </c>
      <c r="F159" s="6">
        <v>189581.52</v>
      </c>
      <c r="G159" s="6">
        <v>485491.02</v>
      </c>
    </row>
    <row r="160" spans="1:7">
      <c r="A160" s="11">
        <v>2125000</v>
      </c>
      <c r="B160" s="9" t="s">
        <v>199</v>
      </c>
      <c r="C160" s="6">
        <v>422000</v>
      </c>
      <c r="D160" s="6">
        <v>427000</v>
      </c>
      <c r="E160" s="6">
        <v>430000</v>
      </c>
      <c r="F160" s="6">
        <v>450000</v>
      </c>
      <c r="G160" s="6">
        <v>1729000</v>
      </c>
    </row>
    <row r="161" spans="1:7">
      <c r="A161" s="11">
        <v>2126000</v>
      </c>
      <c r="B161" s="9" t="s">
        <v>200</v>
      </c>
      <c r="C161" s="6">
        <v>16000</v>
      </c>
      <c r="D161" s="6">
        <v>17000</v>
      </c>
      <c r="E161" s="6">
        <v>18000</v>
      </c>
      <c r="F161" s="6">
        <v>25000</v>
      </c>
      <c r="G161" s="6">
        <v>76000</v>
      </c>
    </row>
    <row r="162" spans="1:7">
      <c r="A162" s="11">
        <v>2127000</v>
      </c>
      <c r="B162" s="9" t="s">
        <v>201</v>
      </c>
      <c r="C162" s="6">
        <v>35999</v>
      </c>
      <c r="D162" s="6">
        <v>36999</v>
      </c>
      <c r="E162" s="6">
        <v>37999</v>
      </c>
      <c r="F162" s="6">
        <v>59999</v>
      </c>
      <c r="G162" s="6">
        <v>170996</v>
      </c>
    </row>
    <row r="163" spans="1:7">
      <c r="A163" s="11">
        <v>2128000</v>
      </c>
      <c r="B163" s="9" t="s">
        <v>202</v>
      </c>
      <c r="C163" s="6">
        <v>50100</v>
      </c>
      <c r="D163" s="6">
        <v>50100</v>
      </c>
      <c r="E163" s="6">
        <v>50100</v>
      </c>
      <c r="F163" s="6">
        <v>50100</v>
      </c>
      <c r="G163" s="6">
        <v>200400</v>
      </c>
    </row>
    <row r="164" spans="1:7">
      <c r="A164" s="11">
        <v>2129000</v>
      </c>
      <c r="B164" s="9" t="s">
        <v>203</v>
      </c>
      <c r="C164" s="6">
        <v>400</v>
      </c>
      <c r="D164" s="6">
        <v>400</v>
      </c>
      <c r="E164" s="6">
        <v>400</v>
      </c>
      <c r="F164" s="6">
        <v>400</v>
      </c>
      <c r="G164" s="6">
        <v>1600</v>
      </c>
    </row>
    <row r="165" spans="1:7">
      <c r="A165" s="11">
        <v>2130000</v>
      </c>
      <c r="B165" s="9" t="s">
        <v>204</v>
      </c>
      <c r="C165" s="6">
        <v>546629</v>
      </c>
      <c r="D165" s="6">
        <v>675814.94</v>
      </c>
      <c r="E165" s="6">
        <v>743944.17</v>
      </c>
      <c r="F165" s="6">
        <v>745834.34</v>
      </c>
      <c r="G165" s="6">
        <v>2712222.45</v>
      </c>
    </row>
    <row r="166" spans="1:7">
      <c r="A166" s="11">
        <v>2133000</v>
      </c>
      <c r="B166" s="9" t="s">
        <v>205</v>
      </c>
      <c r="C166" s="6">
        <v>3721076.92</v>
      </c>
      <c r="D166" s="6">
        <v>4169262.99</v>
      </c>
      <c r="E166" s="6">
        <v>4524150.67</v>
      </c>
      <c r="F166" s="6">
        <v>5034515.67</v>
      </c>
      <c r="G166" s="6">
        <v>17449006.25</v>
      </c>
    </row>
    <row r="167" spans="1:7">
      <c r="A167" s="11">
        <v>2135000</v>
      </c>
      <c r="B167" s="9" t="s">
        <v>206</v>
      </c>
      <c r="C167" s="6">
        <v>36000</v>
      </c>
      <c r="D167" s="6">
        <v>38000</v>
      </c>
      <c r="E167" s="6">
        <v>40000</v>
      </c>
      <c r="F167" s="6">
        <v>50000</v>
      </c>
      <c r="G167" s="6">
        <v>164000</v>
      </c>
    </row>
    <row r="168" spans="1:7">
      <c r="A168" s="11">
        <v>2136000</v>
      </c>
      <c r="B168" s="9" t="s">
        <v>207</v>
      </c>
      <c r="C168" s="6">
        <v>1000</v>
      </c>
      <c r="D168" s="6">
        <v>2000</v>
      </c>
      <c r="E168" s="6">
        <v>3000</v>
      </c>
      <c r="F168" s="6">
        <v>10000</v>
      </c>
      <c r="G168" s="6">
        <v>16000</v>
      </c>
    </row>
    <row r="169" spans="1:7">
      <c r="A169" s="11">
        <v>2137000</v>
      </c>
      <c r="B169" s="9" t="s">
        <v>208</v>
      </c>
      <c r="C169" s="6">
        <v>80000</v>
      </c>
      <c r="D169" s="6">
        <v>80000</v>
      </c>
      <c r="E169" s="6">
        <v>85000</v>
      </c>
      <c r="F169" s="6">
        <v>150000</v>
      </c>
      <c r="G169" s="6">
        <v>395000</v>
      </c>
    </row>
    <row r="170" spans="1:7">
      <c r="A170" s="11">
        <v>2139000</v>
      </c>
      <c r="B170" s="9" t="s">
        <v>209</v>
      </c>
      <c r="C170" s="6">
        <v>205789.7</v>
      </c>
      <c r="D170" s="6">
        <v>235951</v>
      </c>
      <c r="E170" s="6">
        <v>255001</v>
      </c>
      <c r="F170" s="6">
        <v>321501</v>
      </c>
      <c r="G170" s="6">
        <v>1018242.7</v>
      </c>
    </row>
    <row r="171" spans="1:7">
      <c r="A171" s="11">
        <v>2140000</v>
      </c>
      <c r="B171" s="9" t="s">
        <v>210</v>
      </c>
      <c r="C171" s="6">
        <v>4029472.76</v>
      </c>
      <c r="D171" s="6">
        <v>4289560.3099999996</v>
      </c>
      <c r="E171" s="6">
        <v>4593003.03</v>
      </c>
      <c r="F171" s="6">
        <v>5923595.0300000003</v>
      </c>
      <c r="G171" s="6">
        <v>18835631.129999999</v>
      </c>
    </row>
    <row r="172" spans="1:7">
      <c r="A172" s="11">
        <v>2141000</v>
      </c>
      <c r="B172" s="9" t="s">
        <v>211</v>
      </c>
      <c r="C172" s="6">
        <v>5998</v>
      </c>
      <c r="D172" s="6">
        <v>9987</v>
      </c>
      <c r="E172" s="6">
        <v>12800</v>
      </c>
      <c r="F172" s="6">
        <v>15990</v>
      </c>
      <c r="G172" s="6">
        <v>44775</v>
      </c>
    </row>
    <row r="173" spans="1:7">
      <c r="A173" s="11">
        <v>2142000</v>
      </c>
      <c r="B173" s="9" t="s">
        <v>212</v>
      </c>
      <c r="C173" s="6">
        <v>18315</v>
      </c>
      <c r="D173" s="6">
        <v>25500</v>
      </c>
      <c r="E173" s="6">
        <v>30700</v>
      </c>
      <c r="F173" s="6">
        <v>61900</v>
      </c>
      <c r="G173" s="6">
        <v>136415</v>
      </c>
    </row>
    <row r="174" spans="1:7">
      <c r="A174" s="11">
        <v>2144000</v>
      </c>
      <c r="B174" s="9" t="s">
        <v>213</v>
      </c>
      <c r="C174" s="6">
        <v>878199.56</v>
      </c>
      <c r="D174" s="6">
        <v>1018203.48</v>
      </c>
      <c r="E174" s="6">
        <v>1064633.96</v>
      </c>
      <c r="F174" s="6">
        <v>1127519.7</v>
      </c>
      <c r="G174" s="6">
        <v>4088556.7</v>
      </c>
    </row>
    <row r="175" spans="1:7">
      <c r="A175" s="11">
        <v>2145000</v>
      </c>
      <c r="B175" s="9" t="s">
        <v>214</v>
      </c>
      <c r="C175" s="6">
        <v>20518.75</v>
      </c>
      <c r="D175" s="6">
        <v>35940.75</v>
      </c>
      <c r="E175" s="6">
        <v>44510.9</v>
      </c>
      <c r="F175" s="6">
        <v>66920</v>
      </c>
      <c r="G175" s="6">
        <v>167890.4</v>
      </c>
    </row>
    <row r="176" spans="1:7">
      <c r="A176" s="11">
        <v>2146000</v>
      </c>
      <c r="B176" s="9" t="s">
        <v>215</v>
      </c>
      <c r="C176" s="6">
        <v>315000</v>
      </c>
      <c r="D176" s="6">
        <v>377800</v>
      </c>
      <c r="E176" s="6">
        <v>441700.55</v>
      </c>
      <c r="F176" s="6">
        <v>591580</v>
      </c>
      <c r="G176" s="6">
        <v>1726080.55</v>
      </c>
    </row>
    <row r="177" spans="1:7">
      <c r="A177" s="11">
        <v>2147000</v>
      </c>
      <c r="B177" s="9" t="s">
        <v>216</v>
      </c>
      <c r="C177" s="6">
        <v>1350000</v>
      </c>
      <c r="D177" s="6">
        <v>1500000</v>
      </c>
      <c r="E177" s="6">
        <v>1650000</v>
      </c>
      <c r="F177" s="6">
        <v>2194100</v>
      </c>
      <c r="G177" s="6">
        <v>6694100</v>
      </c>
    </row>
    <row r="178" spans="1:7">
      <c r="A178" s="11">
        <v>2148000</v>
      </c>
      <c r="B178" s="9" t="s">
        <v>217</v>
      </c>
      <c r="C178" s="6">
        <v>244411.34</v>
      </c>
      <c r="D178" s="6">
        <v>303993.34999999998</v>
      </c>
      <c r="E178" s="6">
        <v>341616.58</v>
      </c>
      <c r="F178" s="6">
        <v>377313.25</v>
      </c>
      <c r="G178" s="6">
        <v>1267334.52</v>
      </c>
    </row>
    <row r="179" spans="1:7">
      <c r="A179" s="11">
        <v>2149000</v>
      </c>
      <c r="B179" s="9" t="s">
        <v>218</v>
      </c>
      <c r="C179" s="6">
        <v>22700</v>
      </c>
      <c r="D179" s="6">
        <v>35900</v>
      </c>
      <c r="E179" s="6">
        <v>55500.75</v>
      </c>
      <c r="F179" s="6">
        <v>72100.259999999995</v>
      </c>
      <c r="G179" s="6">
        <v>186201.01</v>
      </c>
    </row>
    <row r="180" spans="1:7">
      <c r="A180" s="11">
        <v>2150000</v>
      </c>
      <c r="B180" s="9" t="s">
        <v>219</v>
      </c>
      <c r="C180" s="6">
        <v>1</v>
      </c>
      <c r="D180" s="6">
        <v>1</v>
      </c>
      <c r="E180" s="6">
        <v>1</v>
      </c>
      <c r="F180" s="6">
        <v>1</v>
      </c>
      <c r="G180" s="6">
        <v>4</v>
      </c>
    </row>
    <row r="181" spans="1:7">
      <c r="A181" s="11">
        <v>2151000</v>
      </c>
      <c r="B181" s="9" t="s">
        <v>220</v>
      </c>
      <c r="C181" s="6">
        <v>674114.18</v>
      </c>
      <c r="D181" s="6">
        <v>737265.36</v>
      </c>
      <c r="E181" s="6">
        <v>804488.12</v>
      </c>
      <c r="F181" s="6">
        <v>829947.18</v>
      </c>
      <c r="G181" s="6">
        <v>3045814.84</v>
      </c>
    </row>
    <row r="182" spans="1:7">
      <c r="A182" s="11">
        <v>2152000</v>
      </c>
      <c r="B182" s="9" t="s">
        <v>176</v>
      </c>
      <c r="C182" s="6">
        <v>159618.49</v>
      </c>
      <c r="D182" s="6">
        <v>209618.49</v>
      </c>
      <c r="E182" s="6">
        <v>209618.49</v>
      </c>
      <c r="F182" s="6">
        <v>259618.49</v>
      </c>
      <c r="G182" s="6">
        <v>838473.96</v>
      </c>
    </row>
    <row r="183" spans="1:7">
      <c r="A183" s="11">
        <v>2153000</v>
      </c>
      <c r="B183" s="9" t="s">
        <v>221</v>
      </c>
      <c r="C183" s="6">
        <v>19100</v>
      </c>
      <c r="D183" s="6">
        <v>39100</v>
      </c>
      <c r="E183" s="6">
        <v>39300</v>
      </c>
      <c r="F183" s="6">
        <v>59300.07</v>
      </c>
      <c r="G183" s="6">
        <v>156800.07</v>
      </c>
    </row>
    <row r="184" spans="1:7">
      <c r="A184" s="11">
        <v>2154000</v>
      </c>
      <c r="B184" s="9" t="s">
        <v>222</v>
      </c>
      <c r="C184" s="6">
        <v>1000</v>
      </c>
      <c r="D184" s="6">
        <v>1000</v>
      </c>
      <c r="E184" s="6">
        <v>1000</v>
      </c>
      <c r="F184" s="6">
        <v>1000</v>
      </c>
      <c r="G184" s="6">
        <v>4000</v>
      </c>
    </row>
    <row r="185" spans="1:7">
      <c r="A185" s="11">
        <v>2155000</v>
      </c>
      <c r="B185" s="9" t="s">
        <v>223</v>
      </c>
      <c r="C185" s="6">
        <v>58820.639999999999</v>
      </c>
      <c r="D185" s="6">
        <v>78820.639999999999</v>
      </c>
      <c r="E185" s="6">
        <v>78820.639999999999</v>
      </c>
      <c r="F185" s="6">
        <v>108820.64</v>
      </c>
      <c r="G185" s="6">
        <v>325282.56</v>
      </c>
    </row>
    <row r="186" spans="1:7">
      <c r="A186" s="11">
        <v>2156000</v>
      </c>
      <c r="B186" s="9" t="s">
        <v>224</v>
      </c>
      <c r="C186" s="6">
        <v>3001</v>
      </c>
      <c r="D186" s="6">
        <v>3001</v>
      </c>
      <c r="E186" s="6">
        <v>3001</v>
      </c>
      <c r="F186" s="6">
        <v>3001</v>
      </c>
      <c r="G186" s="6">
        <v>12004</v>
      </c>
    </row>
    <row r="187" spans="1:7">
      <c r="A187" s="11">
        <v>2157000</v>
      </c>
      <c r="B187" s="9" t="s">
        <v>225</v>
      </c>
      <c r="C187" s="6">
        <v>134608.28</v>
      </c>
      <c r="D187" s="6">
        <v>134628.28</v>
      </c>
      <c r="E187" s="6">
        <v>134628.28</v>
      </c>
      <c r="F187" s="6">
        <v>204628.28</v>
      </c>
      <c r="G187" s="6">
        <v>608493.12</v>
      </c>
    </row>
    <row r="188" spans="1:7">
      <c r="A188" s="11">
        <v>2158000</v>
      </c>
      <c r="B188" s="9" t="s">
        <v>226</v>
      </c>
      <c r="C188" s="6">
        <v>11</v>
      </c>
      <c r="D188" s="6">
        <v>11</v>
      </c>
      <c r="E188" s="6">
        <v>11</v>
      </c>
      <c r="F188" s="6">
        <v>11</v>
      </c>
      <c r="G188" s="6">
        <v>44</v>
      </c>
    </row>
    <row r="189" spans="1:7">
      <c r="A189" s="11">
        <v>2159000</v>
      </c>
      <c r="B189" s="9" t="s">
        <v>227</v>
      </c>
      <c r="C189" s="6">
        <v>98292.31</v>
      </c>
      <c r="D189" s="6">
        <v>98282.31</v>
      </c>
      <c r="E189" s="6">
        <v>216507.88</v>
      </c>
      <c r="F189" s="6">
        <v>225943.36</v>
      </c>
      <c r="G189" s="6">
        <v>639025.86</v>
      </c>
    </row>
    <row r="190" spans="1:7">
      <c r="A190" s="11">
        <v>2160000</v>
      </c>
      <c r="B190" s="9" t="s">
        <v>228</v>
      </c>
      <c r="C190" s="6">
        <v>153201.79</v>
      </c>
      <c r="D190" s="6">
        <v>253201.79</v>
      </c>
      <c r="E190" s="6">
        <v>263201.78999999998</v>
      </c>
      <c r="F190" s="6">
        <v>363201.79</v>
      </c>
      <c r="G190" s="6">
        <v>1032807.16</v>
      </c>
    </row>
    <row r="191" spans="1:7">
      <c r="A191" s="11">
        <v>2161000</v>
      </c>
      <c r="B191" s="9" t="s">
        <v>229</v>
      </c>
      <c r="C191" s="6">
        <v>1024</v>
      </c>
      <c r="D191" s="6">
        <v>1024</v>
      </c>
      <c r="E191" s="6">
        <v>1024</v>
      </c>
      <c r="F191" s="6">
        <v>1024</v>
      </c>
      <c r="G191" s="6">
        <v>4096</v>
      </c>
    </row>
    <row r="192" spans="1:7">
      <c r="A192" s="11">
        <v>2162000</v>
      </c>
      <c r="B192" s="9" t="s">
        <v>230</v>
      </c>
      <c r="C192" s="6">
        <v>23971.18</v>
      </c>
      <c r="D192" s="6">
        <v>23971.18</v>
      </c>
      <c r="E192" s="6">
        <v>113971.18</v>
      </c>
      <c r="F192" s="6">
        <v>123406.56</v>
      </c>
      <c r="G192" s="6">
        <v>285320.09999999998</v>
      </c>
    </row>
    <row r="193" spans="1:7">
      <c r="A193" s="11">
        <v>2163000</v>
      </c>
      <c r="B193" s="9" t="s">
        <v>231</v>
      </c>
      <c r="C193" s="6">
        <v>12</v>
      </c>
      <c r="D193" s="6">
        <v>12</v>
      </c>
      <c r="E193" s="6">
        <v>12</v>
      </c>
      <c r="F193" s="6">
        <v>12</v>
      </c>
      <c r="G193" s="6">
        <v>48</v>
      </c>
    </row>
    <row r="194" spans="1:7">
      <c r="A194" s="11">
        <v>2164000</v>
      </c>
      <c r="B194" s="9" t="s">
        <v>232</v>
      </c>
      <c r="C194" s="6">
        <v>7</v>
      </c>
      <c r="D194" s="6">
        <v>7</v>
      </c>
      <c r="E194" s="6">
        <v>7</v>
      </c>
      <c r="F194" s="6">
        <v>7</v>
      </c>
      <c r="G194" s="6">
        <v>28</v>
      </c>
    </row>
    <row r="195" spans="1:7">
      <c r="A195" s="11">
        <v>2165000</v>
      </c>
      <c r="B195" s="9" t="s">
        <v>233</v>
      </c>
      <c r="C195" s="6">
        <v>7</v>
      </c>
      <c r="D195" s="6">
        <v>7</v>
      </c>
      <c r="E195" s="6">
        <v>7</v>
      </c>
      <c r="F195" s="6">
        <v>7</v>
      </c>
      <c r="G195" s="6">
        <v>28</v>
      </c>
    </row>
    <row r="196" spans="1:7">
      <c r="A196" s="11">
        <v>2166000</v>
      </c>
      <c r="B196" s="9" t="s">
        <v>234</v>
      </c>
      <c r="C196" s="6">
        <v>49200</v>
      </c>
      <c r="D196" s="6">
        <v>74167.91</v>
      </c>
      <c r="E196" s="6">
        <v>80661.67</v>
      </c>
      <c r="F196" s="6">
        <v>96555.199999999997</v>
      </c>
      <c r="G196" s="6">
        <v>300584.78000000003</v>
      </c>
    </row>
    <row r="197" spans="1:7">
      <c r="A197" s="11">
        <v>2167000</v>
      </c>
      <c r="B197" s="9" t="s">
        <v>235</v>
      </c>
      <c r="C197" s="6">
        <v>4000</v>
      </c>
      <c r="D197" s="6">
        <v>4000</v>
      </c>
      <c r="E197" s="6">
        <v>4000</v>
      </c>
      <c r="F197" s="6">
        <v>4000</v>
      </c>
      <c r="G197" s="6">
        <v>16000</v>
      </c>
    </row>
    <row r="198" spans="1:7">
      <c r="A198" s="11">
        <v>2168000</v>
      </c>
      <c r="B198" s="9" t="s">
        <v>236</v>
      </c>
      <c r="C198" s="6">
        <v>4000</v>
      </c>
      <c r="D198" s="6">
        <v>4000</v>
      </c>
      <c r="E198" s="6">
        <v>4000</v>
      </c>
      <c r="F198" s="6">
        <v>4000</v>
      </c>
      <c r="G198" s="6">
        <v>16000</v>
      </c>
    </row>
    <row r="199" spans="1:7">
      <c r="A199" s="11">
        <v>2169000</v>
      </c>
      <c r="B199" s="9" t="s">
        <v>237</v>
      </c>
      <c r="C199" s="6">
        <v>90485.8</v>
      </c>
      <c r="D199" s="6">
        <v>140485.79999999999</v>
      </c>
      <c r="E199" s="6">
        <v>140485.79999999999</v>
      </c>
      <c r="F199" s="6">
        <v>240485.8</v>
      </c>
      <c r="G199" s="6">
        <v>611943.19999999995</v>
      </c>
    </row>
    <row r="200" spans="1:7">
      <c r="A200" s="11">
        <v>2170000</v>
      </c>
      <c r="B200" s="9" t="s">
        <v>238</v>
      </c>
      <c r="C200" s="6">
        <v>6181.64</v>
      </c>
      <c r="D200" s="6">
        <v>6181.64</v>
      </c>
      <c r="E200" s="6">
        <v>6181.64</v>
      </c>
      <c r="F200" s="6">
        <v>6181.64</v>
      </c>
      <c r="G200" s="6">
        <v>24726.560000000001</v>
      </c>
    </row>
    <row r="201" spans="1:7">
      <c r="A201" s="11">
        <v>2171000</v>
      </c>
      <c r="B201" s="9" t="s">
        <v>239</v>
      </c>
      <c r="C201" s="6">
        <v>7490</v>
      </c>
      <c r="D201" s="6">
        <v>7490</v>
      </c>
      <c r="E201" s="6">
        <v>7490</v>
      </c>
      <c r="F201" s="6">
        <v>7490</v>
      </c>
      <c r="G201" s="6">
        <v>29960</v>
      </c>
    </row>
    <row r="202" spans="1:7">
      <c r="A202" s="11">
        <v>2176000</v>
      </c>
      <c r="B202" s="9" t="s">
        <v>136</v>
      </c>
      <c r="C202" s="6">
        <v>70000</v>
      </c>
      <c r="D202" s="6">
        <v>73000</v>
      </c>
      <c r="E202" s="6">
        <v>77000</v>
      </c>
      <c r="F202" s="6">
        <v>100000</v>
      </c>
      <c r="G202" s="6">
        <v>320000</v>
      </c>
    </row>
    <row r="203" spans="1:7">
      <c r="A203" s="11">
        <v>2177000</v>
      </c>
      <c r="B203" s="9" t="s">
        <v>240</v>
      </c>
      <c r="C203" s="6">
        <v>190000</v>
      </c>
      <c r="D203" s="6">
        <v>200000</v>
      </c>
      <c r="E203" s="6">
        <v>210000</v>
      </c>
      <c r="F203" s="6">
        <v>220000</v>
      </c>
      <c r="G203" s="6">
        <v>820000</v>
      </c>
    </row>
    <row r="204" spans="1:7">
      <c r="A204" s="11">
        <v>2178000</v>
      </c>
      <c r="B204" s="9" t="s">
        <v>241</v>
      </c>
      <c r="C204" s="6">
        <v>50000</v>
      </c>
      <c r="D204" s="6">
        <v>50000</v>
      </c>
      <c r="E204" s="6">
        <v>52156</v>
      </c>
      <c r="F204" s="6">
        <v>85000</v>
      </c>
      <c r="G204" s="6">
        <v>237156</v>
      </c>
    </row>
    <row r="205" spans="1:7">
      <c r="A205" s="11">
        <v>2180000</v>
      </c>
      <c r="B205" s="9" t="s">
        <v>153</v>
      </c>
      <c r="C205" s="6">
        <v>1000</v>
      </c>
      <c r="D205" s="6">
        <v>1000</v>
      </c>
      <c r="E205" s="6">
        <v>1000</v>
      </c>
      <c r="F205" s="6">
        <v>1000</v>
      </c>
      <c r="G205" s="6">
        <v>4000</v>
      </c>
    </row>
    <row r="206" spans="1:7">
      <c r="A206" s="11">
        <v>2181000</v>
      </c>
      <c r="B206" s="9" t="s">
        <v>242</v>
      </c>
      <c r="C206" s="6">
        <v>2000</v>
      </c>
      <c r="D206" s="6">
        <v>2000</v>
      </c>
      <c r="E206" s="6">
        <v>2000</v>
      </c>
      <c r="F206" s="6">
        <v>2000</v>
      </c>
      <c r="G206" s="6">
        <v>8000</v>
      </c>
    </row>
    <row r="207" spans="1:7">
      <c r="A207" s="11">
        <v>2184000</v>
      </c>
      <c r="B207" s="9" t="s">
        <v>243</v>
      </c>
      <c r="C207" s="6">
        <v>1000</v>
      </c>
      <c r="D207" s="6">
        <v>1000</v>
      </c>
      <c r="E207" s="6">
        <v>1000</v>
      </c>
      <c r="F207" s="6">
        <v>1000</v>
      </c>
      <c r="G207" s="6">
        <v>4000</v>
      </c>
    </row>
    <row r="208" spans="1:7">
      <c r="A208" s="11">
        <v>2185000</v>
      </c>
      <c r="B208" s="9" t="s">
        <v>244</v>
      </c>
      <c r="C208" s="6">
        <v>10000</v>
      </c>
      <c r="D208" s="6">
        <v>11000</v>
      </c>
      <c r="E208" s="6">
        <v>12100</v>
      </c>
      <c r="F208" s="6">
        <v>13310</v>
      </c>
      <c r="G208" s="6">
        <v>46410</v>
      </c>
    </row>
    <row r="209" spans="1:7">
      <c r="A209" s="11">
        <v>2186000</v>
      </c>
      <c r="B209" s="9" t="s">
        <v>245</v>
      </c>
      <c r="C209" s="6">
        <v>20000</v>
      </c>
      <c r="D209" s="6">
        <v>25000</v>
      </c>
      <c r="E209" s="6">
        <v>30000</v>
      </c>
      <c r="F209" s="6">
        <v>100000</v>
      </c>
      <c r="G209" s="6">
        <v>175000</v>
      </c>
    </row>
    <row r="210" spans="1:7">
      <c r="A210" s="11">
        <v>2187000</v>
      </c>
      <c r="B210" s="9" t="s">
        <v>246</v>
      </c>
      <c r="C210" s="6">
        <v>190000</v>
      </c>
      <c r="D210" s="6">
        <v>200000</v>
      </c>
      <c r="E210" s="6">
        <v>205000</v>
      </c>
      <c r="F210" s="6">
        <v>210000</v>
      </c>
      <c r="G210" s="6">
        <v>805000</v>
      </c>
    </row>
    <row r="211" spans="1:7">
      <c r="A211" s="11">
        <v>2189000</v>
      </c>
      <c r="B211" s="9" t="s">
        <v>247</v>
      </c>
      <c r="C211" s="6">
        <v>10000</v>
      </c>
      <c r="D211" s="6">
        <v>10000</v>
      </c>
      <c r="E211" s="6">
        <v>10000</v>
      </c>
      <c r="F211" s="6">
        <v>10000</v>
      </c>
      <c r="G211" s="6">
        <v>40000</v>
      </c>
    </row>
    <row r="212" spans="1:7">
      <c r="A212" s="11">
        <v>2191000</v>
      </c>
      <c r="B212" s="9" t="s">
        <v>248</v>
      </c>
      <c r="C212" s="6">
        <v>20000</v>
      </c>
      <c r="D212" s="6">
        <v>22000</v>
      </c>
      <c r="E212" s="6">
        <v>24200</v>
      </c>
      <c r="F212" s="6">
        <v>30000</v>
      </c>
      <c r="G212" s="6">
        <v>96200</v>
      </c>
    </row>
    <row r="213" spans="1:7">
      <c r="A213" s="11">
        <v>2192000</v>
      </c>
      <c r="B213" s="9" t="s">
        <v>249</v>
      </c>
      <c r="C213" s="6">
        <v>1000</v>
      </c>
      <c r="D213" s="6">
        <v>1000</v>
      </c>
      <c r="E213" s="6">
        <v>1000</v>
      </c>
      <c r="F213" s="6">
        <v>1000</v>
      </c>
      <c r="G213" s="6">
        <v>4000</v>
      </c>
    </row>
    <row r="214" spans="1:7">
      <c r="A214" s="11">
        <v>2196000</v>
      </c>
      <c r="B214" s="9" t="s">
        <v>250</v>
      </c>
      <c r="C214" s="6">
        <v>1</v>
      </c>
      <c r="D214" s="6">
        <v>1</v>
      </c>
      <c r="E214" s="6">
        <v>1</v>
      </c>
      <c r="F214" s="6">
        <v>1</v>
      </c>
      <c r="G214" s="6">
        <v>4</v>
      </c>
    </row>
    <row r="215" spans="1:7">
      <c r="A215" s="11">
        <v>2197000</v>
      </c>
      <c r="B215" s="9" t="s">
        <v>251</v>
      </c>
      <c r="C215" s="6">
        <v>10000</v>
      </c>
      <c r="D215" s="6">
        <v>15000</v>
      </c>
      <c r="E215" s="6">
        <v>15000</v>
      </c>
      <c r="F215" s="6">
        <v>25000</v>
      </c>
      <c r="G215" s="6">
        <v>65000</v>
      </c>
    </row>
    <row r="216" spans="1:7">
      <c r="A216" s="11">
        <v>2198000</v>
      </c>
      <c r="B216" s="9" t="s">
        <v>252</v>
      </c>
      <c r="C216" s="6">
        <v>10000</v>
      </c>
      <c r="D216" s="6">
        <v>10000</v>
      </c>
      <c r="E216" s="6">
        <v>10000</v>
      </c>
      <c r="F216" s="6">
        <v>10000</v>
      </c>
      <c r="G216" s="6">
        <v>40000</v>
      </c>
    </row>
    <row r="217" spans="1:7">
      <c r="A217" s="11">
        <v>2199000</v>
      </c>
      <c r="B217" s="9" t="s">
        <v>253</v>
      </c>
      <c r="C217" s="6">
        <v>30000</v>
      </c>
      <c r="D217" s="6">
        <v>30000</v>
      </c>
      <c r="E217" s="6">
        <v>30000</v>
      </c>
      <c r="F217" s="6">
        <v>30000</v>
      </c>
      <c r="G217" s="6">
        <v>120000</v>
      </c>
    </row>
    <row r="218" spans="1:7">
      <c r="A218" s="11">
        <v>2200000</v>
      </c>
      <c r="B218" s="9" t="s">
        <v>254</v>
      </c>
      <c r="C218" s="6">
        <v>20000</v>
      </c>
      <c r="D218" s="6">
        <v>20000</v>
      </c>
      <c r="E218" s="6">
        <v>20000</v>
      </c>
      <c r="F218" s="6">
        <v>20000</v>
      </c>
      <c r="G218" s="6">
        <v>80000</v>
      </c>
    </row>
    <row r="219" spans="1:7">
      <c r="A219" s="11">
        <v>2201000</v>
      </c>
      <c r="B219" s="9" t="s">
        <v>255</v>
      </c>
      <c r="C219" s="6">
        <v>393654.14</v>
      </c>
      <c r="D219" s="6">
        <v>497307.02</v>
      </c>
      <c r="E219" s="6">
        <v>606313.31000000006</v>
      </c>
      <c r="F219" s="6">
        <v>1231315.68</v>
      </c>
      <c r="G219" s="6">
        <v>2728590.15</v>
      </c>
    </row>
    <row r="220" spans="1:7">
      <c r="A220" s="11">
        <v>2202000</v>
      </c>
      <c r="B220" s="9" t="s">
        <v>256</v>
      </c>
      <c r="C220" s="6">
        <v>1200000</v>
      </c>
      <c r="D220" s="6">
        <v>1800000</v>
      </c>
      <c r="E220" s="6">
        <v>2000000</v>
      </c>
      <c r="F220" s="6">
        <v>3700000</v>
      </c>
      <c r="G220" s="6">
        <v>8700000</v>
      </c>
    </row>
    <row r="221" spans="1:7">
      <c r="A221" s="11">
        <v>2203000</v>
      </c>
      <c r="B221" s="9" t="s">
        <v>257</v>
      </c>
      <c r="C221" s="6">
        <v>217689.65</v>
      </c>
      <c r="D221" s="6">
        <v>228187.33</v>
      </c>
      <c r="E221" s="6">
        <v>473124.48</v>
      </c>
      <c r="F221" s="6">
        <v>355703.31</v>
      </c>
      <c r="G221" s="6">
        <v>1274704.77</v>
      </c>
    </row>
    <row r="222" spans="1:7">
      <c r="A222" s="11">
        <v>2204000</v>
      </c>
      <c r="B222" s="9" t="s">
        <v>258</v>
      </c>
      <c r="C222" s="6">
        <v>80000</v>
      </c>
      <c r="D222" s="6">
        <v>90000</v>
      </c>
      <c r="E222" s="6">
        <v>100000</v>
      </c>
      <c r="F222" s="6">
        <v>110000</v>
      </c>
      <c r="G222" s="6">
        <v>380000</v>
      </c>
    </row>
    <row r="223" spans="1:7">
      <c r="A223" s="11">
        <v>2205000</v>
      </c>
      <c r="B223" s="9" t="s">
        <v>259</v>
      </c>
      <c r="C223" s="6">
        <v>14513016.91</v>
      </c>
      <c r="D223" s="6">
        <v>16032275.76</v>
      </c>
      <c r="E223" s="6">
        <v>19769374.629999999</v>
      </c>
      <c r="F223" s="6">
        <v>19083229.719999999</v>
      </c>
      <c r="G223" s="6">
        <v>69397897.019999996</v>
      </c>
    </row>
    <row r="224" spans="1:7">
      <c r="A224" s="11">
        <v>2206000</v>
      </c>
      <c r="B224" s="9" t="s">
        <v>260</v>
      </c>
      <c r="C224" s="6">
        <v>4343593.46</v>
      </c>
      <c r="D224" s="6">
        <v>4264245.13</v>
      </c>
      <c r="E224" s="6">
        <v>4177288.48</v>
      </c>
      <c r="F224" s="6">
        <v>4253743.22</v>
      </c>
      <c r="G224" s="6">
        <v>17038870.289999999</v>
      </c>
    </row>
    <row r="225" spans="1:7">
      <c r="A225" s="11">
        <v>2207000</v>
      </c>
      <c r="B225" s="9" t="s">
        <v>261</v>
      </c>
      <c r="C225" s="6">
        <v>9</v>
      </c>
      <c r="D225" s="6">
        <v>9</v>
      </c>
      <c r="E225" s="6">
        <v>9</v>
      </c>
      <c r="F225" s="6">
        <v>9</v>
      </c>
      <c r="G225" s="6">
        <v>36</v>
      </c>
    </row>
    <row r="226" spans="1:7">
      <c r="A226" s="11">
        <v>2208000</v>
      </c>
      <c r="B226" s="9" t="s">
        <v>262</v>
      </c>
      <c r="C226" s="6">
        <v>1</v>
      </c>
      <c r="D226" s="6">
        <v>1</v>
      </c>
      <c r="E226" s="6">
        <v>1</v>
      </c>
      <c r="F226" s="6">
        <v>1</v>
      </c>
      <c r="G226" s="6">
        <v>4</v>
      </c>
    </row>
    <row r="227" spans="1:7">
      <c r="A227" s="11">
        <v>2211000</v>
      </c>
      <c r="B227" s="9" t="s">
        <v>263</v>
      </c>
      <c r="C227" s="6">
        <v>65500</v>
      </c>
      <c r="D227" s="6">
        <v>78900</v>
      </c>
      <c r="E227" s="6">
        <v>95900</v>
      </c>
      <c r="F227" s="6">
        <v>139800</v>
      </c>
      <c r="G227" s="6">
        <v>380100</v>
      </c>
    </row>
    <row r="228" spans="1:7">
      <c r="A228" s="11">
        <v>2212000</v>
      </c>
      <c r="B228" s="9" t="s">
        <v>264</v>
      </c>
      <c r="C228" s="6">
        <v>180826.8</v>
      </c>
      <c r="D228" s="6">
        <v>225249.09</v>
      </c>
      <c r="E228" s="6">
        <v>246062.04</v>
      </c>
      <c r="F228" s="6">
        <v>310701.58</v>
      </c>
      <c r="G228" s="6">
        <v>962839.51</v>
      </c>
    </row>
    <row r="229" spans="1:7">
      <c r="A229" s="11">
        <v>2235000</v>
      </c>
      <c r="B229" s="9" t="s">
        <v>265</v>
      </c>
      <c r="C229" s="6">
        <v>37000</v>
      </c>
      <c r="D229" s="6">
        <v>39671</v>
      </c>
      <c r="E229" s="6">
        <v>54500</v>
      </c>
      <c r="F229" s="6">
        <v>65000</v>
      </c>
      <c r="G229" s="6">
        <v>196171</v>
      </c>
    </row>
    <row r="230" spans="1:7">
      <c r="A230" s="11">
        <v>2236000</v>
      </c>
      <c r="B230" s="9" t="s">
        <v>266</v>
      </c>
      <c r="C230" s="6">
        <v>1214370.24</v>
      </c>
      <c r="D230" s="6">
        <v>1256275.47</v>
      </c>
      <c r="E230" s="6">
        <v>1297472.42</v>
      </c>
      <c r="F230" s="6">
        <v>1340418.5600000001</v>
      </c>
      <c r="G230" s="6">
        <v>5108536.6900000004</v>
      </c>
    </row>
    <row r="231" spans="1:7">
      <c r="A231" s="11">
        <v>2237000</v>
      </c>
      <c r="B231" s="9" t="s">
        <v>267</v>
      </c>
      <c r="C231" s="6">
        <v>560176.53</v>
      </c>
      <c r="D231" s="6">
        <v>591698.91</v>
      </c>
      <c r="E231" s="6">
        <v>616059.48</v>
      </c>
      <c r="F231" s="6">
        <v>671656.87</v>
      </c>
      <c r="G231" s="6">
        <v>2439591.79</v>
      </c>
    </row>
    <row r="232" spans="1:7">
      <c r="A232" s="11">
        <v>2238000</v>
      </c>
      <c r="B232" s="9" t="s">
        <v>268</v>
      </c>
      <c r="C232" s="6">
        <v>1412841.76</v>
      </c>
      <c r="D232" s="6">
        <v>1474790.39</v>
      </c>
      <c r="E232" s="6">
        <v>1537943.55</v>
      </c>
      <c r="F232" s="6">
        <v>1614192.22</v>
      </c>
      <c r="G232" s="6">
        <v>6039767.9199999999</v>
      </c>
    </row>
    <row r="233" spans="1:7">
      <c r="A233" s="11">
        <v>2239000</v>
      </c>
      <c r="B233" s="9" t="s">
        <v>269</v>
      </c>
      <c r="C233" s="6">
        <v>3393536.32</v>
      </c>
      <c r="D233" s="6">
        <v>3707150.5</v>
      </c>
      <c r="E233" s="6">
        <v>4006205.03</v>
      </c>
      <c r="F233" s="6">
        <v>4113454.16</v>
      </c>
      <c r="G233" s="6">
        <v>15220346.01</v>
      </c>
    </row>
    <row r="234" spans="1:7">
      <c r="A234" s="11">
        <v>2240000</v>
      </c>
      <c r="B234" s="9" t="s">
        <v>270</v>
      </c>
      <c r="C234" s="6">
        <v>245000</v>
      </c>
      <c r="D234" s="6">
        <v>335900</v>
      </c>
      <c r="E234" s="6">
        <v>400890.9</v>
      </c>
      <c r="F234" s="6">
        <v>450000</v>
      </c>
      <c r="G234" s="6">
        <v>1431790.9</v>
      </c>
    </row>
    <row r="235" spans="1:7">
      <c r="A235" s="11">
        <v>2242000</v>
      </c>
      <c r="B235" s="9" t="s">
        <v>271</v>
      </c>
      <c r="C235" s="6">
        <v>10000</v>
      </c>
      <c r="D235" s="6">
        <v>12000</v>
      </c>
      <c r="E235" s="6">
        <v>15000</v>
      </c>
      <c r="F235" s="6">
        <v>15000</v>
      </c>
      <c r="G235" s="6">
        <v>52000</v>
      </c>
    </row>
    <row r="236" spans="1:7">
      <c r="A236" s="11">
        <v>2243000</v>
      </c>
      <c r="B236" s="9" t="s">
        <v>272</v>
      </c>
      <c r="C236" s="6">
        <v>20000</v>
      </c>
      <c r="D236" s="6">
        <v>20000</v>
      </c>
      <c r="E236" s="6">
        <v>25000</v>
      </c>
      <c r="F236" s="6">
        <v>25000</v>
      </c>
      <c r="G236" s="6">
        <v>90000</v>
      </c>
    </row>
    <row r="237" spans="1:7">
      <c r="A237" s="11">
        <v>2244000</v>
      </c>
      <c r="B237" s="9" t="s">
        <v>273</v>
      </c>
      <c r="C237" s="6">
        <v>1</v>
      </c>
      <c r="D237" s="6">
        <v>1</v>
      </c>
      <c r="E237" s="6">
        <v>1</v>
      </c>
      <c r="F237" s="6">
        <v>1</v>
      </c>
      <c r="G237" s="6">
        <v>4</v>
      </c>
    </row>
    <row r="238" spans="1:7">
      <c r="A238" s="11">
        <v>2245000</v>
      </c>
      <c r="B238" s="9" t="s">
        <v>274</v>
      </c>
      <c r="C238" s="6">
        <v>1484224.05</v>
      </c>
      <c r="D238" s="6">
        <v>1603231.76</v>
      </c>
      <c r="E238" s="6">
        <v>1716916.1</v>
      </c>
      <c r="F238" s="6">
        <v>1753285.73</v>
      </c>
      <c r="G238" s="6">
        <v>6557657.6399999997</v>
      </c>
    </row>
    <row r="239" spans="1:7">
      <c r="A239" s="11">
        <v>2248000</v>
      </c>
      <c r="B239" s="9" t="s">
        <v>275</v>
      </c>
      <c r="C239" s="6">
        <v>1</v>
      </c>
      <c r="D239" s="6">
        <v>1</v>
      </c>
      <c r="E239" s="6">
        <v>1</v>
      </c>
      <c r="F239" s="6">
        <v>1</v>
      </c>
      <c r="G239" s="6">
        <v>4</v>
      </c>
    </row>
    <row r="240" spans="1:7">
      <c r="A240" s="11">
        <v>2250000</v>
      </c>
      <c r="B240" s="9" t="s">
        <v>276</v>
      </c>
      <c r="C240" s="6">
        <v>2201603.9700000002</v>
      </c>
      <c r="D240" s="6">
        <v>2289500.1600000001</v>
      </c>
      <c r="E240" s="6">
        <v>2345601.54</v>
      </c>
      <c r="F240" s="6">
        <v>2396570.66</v>
      </c>
      <c r="G240" s="6">
        <v>9233276.3300000001</v>
      </c>
    </row>
    <row r="241" spans="1:7">
      <c r="A241" s="11">
        <v>2251000</v>
      </c>
      <c r="B241" s="9" t="s">
        <v>277</v>
      </c>
      <c r="C241" s="6">
        <v>286904.94</v>
      </c>
      <c r="D241" s="6">
        <v>300475.62</v>
      </c>
      <c r="E241" s="6">
        <v>314867.8</v>
      </c>
      <c r="F241" s="6">
        <v>329008.11</v>
      </c>
      <c r="G241" s="6">
        <v>1231256.47</v>
      </c>
    </row>
    <row r="242" spans="1:7">
      <c r="A242" s="11">
        <v>2252000</v>
      </c>
      <c r="B242" s="9" t="s">
        <v>278</v>
      </c>
      <c r="C242" s="6">
        <v>200001</v>
      </c>
      <c r="D242" s="6">
        <v>230001</v>
      </c>
      <c r="E242" s="6">
        <v>250001</v>
      </c>
      <c r="F242" s="6">
        <v>300001</v>
      </c>
      <c r="G242" s="6">
        <v>980004</v>
      </c>
    </row>
    <row r="243" spans="1:7">
      <c r="A243" s="11">
        <v>2253000</v>
      </c>
      <c r="B243" s="9" t="s">
        <v>279</v>
      </c>
      <c r="C243" s="6">
        <v>300001</v>
      </c>
      <c r="D243" s="6">
        <v>330001</v>
      </c>
      <c r="E243" s="6">
        <v>350001</v>
      </c>
      <c r="F243" s="6">
        <v>400001</v>
      </c>
      <c r="G243" s="6">
        <v>1380004</v>
      </c>
    </row>
    <row r="244" spans="1:7">
      <c r="A244" s="11">
        <v>2259000</v>
      </c>
      <c r="B244" s="9" t="s">
        <v>280</v>
      </c>
      <c r="C244" s="6">
        <v>2750</v>
      </c>
      <c r="D244" s="6">
        <v>2750</v>
      </c>
      <c r="E244" s="6">
        <v>2750</v>
      </c>
      <c r="F244" s="6">
        <v>2750.29</v>
      </c>
      <c r="G244" s="6">
        <v>11000.29</v>
      </c>
    </row>
    <row r="245" spans="1:7">
      <c r="A245" s="11">
        <v>2260000</v>
      </c>
      <c r="B245" s="9" t="s">
        <v>281</v>
      </c>
      <c r="C245" s="6">
        <v>1000</v>
      </c>
      <c r="D245" s="6">
        <v>1000</v>
      </c>
      <c r="E245" s="6">
        <v>1000</v>
      </c>
      <c r="F245" s="6">
        <v>2000</v>
      </c>
      <c r="G245" s="6">
        <v>5000</v>
      </c>
    </row>
    <row r="246" spans="1:7">
      <c r="A246" s="11">
        <v>2261000</v>
      </c>
      <c r="B246" s="9" t="s">
        <v>282</v>
      </c>
      <c r="C246" s="6">
        <v>1001</v>
      </c>
      <c r="D246" s="6">
        <v>0</v>
      </c>
      <c r="E246" s="6">
        <v>0</v>
      </c>
      <c r="F246" s="6">
        <v>2200</v>
      </c>
      <c r="G246" s="6">
        <v>3201</v>
      </c>
    </row>
    <row r="247" spans="1:7">
      <c r="A247" s="11">
        <v>2262000</v>
      </c>
      <c r="B247" s="9" t="s">
        <v>283</v>
      </c>
      <c r="C247" s="6">
        <v>1</v>
      </c>
      <c r="D247" s="6">
        <v>102</v>
      </c>
      <c r="E247" s="6">
        <v>1001</v>
      </c>
      <c r="F247" s="6">
        <v>2501</v>
      </c>
      <c r="G247" s="6">
        <v>3605</v>
      </c>
    </row>
    <row r="248" spans="1:7">
      <c r="A248" s="11">
        <v>2263000</v>
      </c>
      <c r="B248" s="9" t="s">
        <v>284</v>
      </c>
      <c r="C248" s="6">
        <v>10000</v>
      </c>
      <c r="D248" s="6">
        <v>20000</v>
      </c>
      <c r="E248" s="6">
        <v>20000</v>
      </c>
      <c r="F248" s="6">
        <v>30000</v>
      </c>
      <c r="G248" s="6">
        <v>80000</v>
      </c>
    </row>
    <row r="249" spans="1:7">
      <c r="A249" s="11">
        <v>2264000</v>
      </c>
      <c r="B249" s="9" t="s">
        <v>285</v>
      </c>
      <c r="C249" s="6">
        <v>30000</v>
      </c>
      <c r="D249" s="6">
        <v>30000</v>
      </c>
      <c r="E249" s="6">
        <v>30000</v>
      </c>
      <c r="F249" s="6">
        <v>70000</v>
      </c>
      <c r="G249" s="6">
        <v>160000</v>
      </c>
    </row>
    <row r="250" spans="1:7">
      <c r="A250" s="11">
        <v>2265000</v>
      </c>
      <c r="B250" s="9" t="s">
        <v>286</v>
      </c>
      <c r="C250" s="6">
        <v>0</v>
      </c>
      <c r="D250" s="6">
        <v>10000</v>
      </c>
      <c r="E250" s="6">
        <v>10000</v>
      </c>
      <c r="F250" s="6">
        <v>10000</v>
      </c>
      <c r="G250" s="6">
        <v>30000</v>
      </c>
    </row>
    <row r="251" spans="1:7">
      <c r="A251" s="11">
        <v>2266000</v>
      </c>
      <c r="B251" s="9" t="s">
        <v>287</v>
      </c>
      <c r="C251" s="6">
        <v>17413.78</v>
      </c>
      <c r="D251" s="6">
        <v>19003</v>
      </c>
      <c r="E251" s="6">
        <v>20347.669999999998</v>
      </c>
      <c r="F251" s="6">
        <v>23004</v>
      </c>
      <c r="G251" s="6">
        <v>79768.45</v>
      </c>
    </row>
    <row r="252" spans="1:7">
      <c r="A252" t="s">
        <v>5</v>
      </c>
      <c r="B252" s="9" t="s">
        <v>4</v>
      </c>
      <c r="C252" s="6">
        <v>1211071.04</v>
      </c>
      <c r="D252" s="6">
        <v>1311439.7</v>
      </c>
      <c r="E252" s="6">
        <v>1411809.2</v>
      </c>
      <c r="F252" s="6">
        <v>1512188.28</v>
      </c>
      <c r="G252" s="6">
        <v>5446508.2199999997</v>
      </c>
    </row>
    <row r="253" spans="1:7">
      <c r="A253" t="s">
        <v>7</v>
      </c>
      <c r="B253" s="9" t="s">
        <v>6</v>
      </c>
      <c r="C253" s="6">
        <v>2000</v>
      </c>
      <c r="D253" s="6">
        <v>3000</v>
      </c>
      <c r="E253" s="6">
        <v>4000</v>
      </c>
      <c r="F253" s="6">
        <v>5000</v>
      </c>
      <c r="G253" s="6">
        <v>14000</v>
      </c>
    </row>
    <row r="254" spans="1:7">
      <c r="A254" t="s">
        <v>9</v>
      </c>
      <c r="B254" s="9" t="s">
        <v>8</v>
      </c>
      <c r="C254" s="6">
        <v>7426361.5899999999</v>
      </c>
      <c r="D254" s="6">
        <v>8784086.4499999993</v>
      </c>
      <c r="E254" s="6">
        <v>10056038.82</v>
      </c>
      <c r="F254" s="6">
        <v>10081102.779999999</v>
      </c>
      <c r="G254" s="6">
        <v>36347589.640000001</v>
      </c>
    </row>
    <row r="255" spans="1:7">
      <c r="A255" t="s">
        <v>11</v>
      </c>
      <c r="B255" s="9" t="s">
        <v>10</v>
      </c>
      <c r="C255" s="6">
        <v>155000</v>
      </c>
      <c r="D255" s="6">
        <v>160000</v>
      </c>
      <c r="E255" s="6">
        <v>165000</v>
      </c>
      <c r="F255" s="6">
        <v>170000</v>
      </c>
      <c r="G255" s="6">
        <v>650000</v>
      </c>
    </row>
    <row r="256" spans="1:7">
      <c r="A256" t="s">
        <v>13</v>
      </c>
      <c r="B256" s="9" t="s">
        <v>12</v>
      </c>
      <c r="C256" s="6">
        <v>1340929.6299999999</v>
      </c>
      <c r="D256" s="6">
        <v>1570247.33</v>
      </c>
      <c r="E256" s="6">
        <v>1671500.51</v>
      </c>
      <c r="F256" s="6">
        <v>1901625.16</v>
      </c>
      <c r="G256" s="6">
        <v>6484302.6299999999</v>
      </c>
    </row>
    <row r="257" spans="1:7">
      <c r="A257" t="s">
        <v>15</v>
      </c>
      <c r="B257" s="9" t="s">
        <v>14</v>
      </c>
      <c r="C257" s="6">
        <v>5000</v>
      </c>
      <c r="D257" s="6">
        <v>8000</v>
      </c>
      <c r="E257" s="6">
        <v>10000</v>
      </c>
      <c r="F257" s="6">
        <v>10000</v>
      </c>
      <c r="G257" s="6">
        <v>33000</v>
      </c>
    </row>
    <row r="258" spans="1:7">
      <c r="A258" t="s">
        <v>17</v>
      </c>
      <c r="B258" s="9" t="s">
        <v>16</v>
      </c>
      <c r="C258" s="6">
        <v>21500</v>
      </c>
      <c r="D258" s="6">
        <v>31775</v>
      </c>
      <c r="E258" s="6">
        <v>37800</v>
      </c>
      <c r="F258" s="6">
        <v>42000</v>
      </c>
      <c r="G258" s="6">
        <v>133075</v>
      </c>
    </row>
    <row r="259" spans="1:7">
      <c r="A259" t="s">
        <v>19</v>
      </c>
      <c r="B259" s="9" t="s">
        <v>18</v>
      </c>
      <c r="C259" s="6">
        <v>63000</v>
      </c>
      <c r="D259" s="6">
        <v>64575</v>
      </c>
      <c r="E259" s="6">
        <v>75000</v>
      </c>
      <c r="F259" s="6">
        <v>80000</v>
      </c>
      <c r="G259" s="6">
        <v>282575</v>
      </c>
    </row>
    <row r="260" spans="1:7">
      <c r="A260" t="s">
        <v>21</v>
      </c>
      <c r="B260" s="9" t="s">
        <v>20</v>
      </c>
      <c r="C260" s="6">
        <v>1</v>
      </c>
      <c r="D260" s="6">
        <v>1</v>
      </c>
      <c r="E260" s="6">
        <v>1</v>
      </c>
      <c r="F260" s="6">
        <v>1</v>
      </c>
      <c r="G260" s="6">
        <v>4</v>
      </c>
    </row>
    <row r="261" spans="1:7">
      <c r="A261" t="s">
        <v>23</v>
      </c>
      <c r="B261" s="9" t="s">
        <v>22</v>
      </c>
      <c r="C261" s="6">
        <v>1000</v>
      </c>
      <c r="D261" s="6">
        <v>1000</v>
      </c>
      <c r="E261" s="6">
        <v>1000</v>
      </c>
      <c r="F261" s="6">
        <v>2500</v>
      </c>
      <c r="G261" s="6">
        <v>5500</v>
      </c>
    </row>
    <row r="262" spans="1:7">
      <c r="A262" t="s">
        <v>25</v>
      </c>
      <c r="B262" s="9" t="s">
        <v>24</v>
      </c>
      <c r="C262" s="6">
        <v>1001</v>
      </c>
      <c r="D262" s="6">
        <v>2001</v>
      </c>
      <c r="E262" s="6">
        <v>2001</v>
      </c>
      <c r="F262" s="6">
        <v>4501</v>
      </c>
      <c r="G262" s="6">
        <v>9504</v>
      </c>
    </row>
    <row r="263" spans="1:7">
      <c r="A263" t="s">
        <v>27</v>
      </c>
      <c r="B263" s="9" t="s">
        <v>26</v>
      </c>
      <c r="C263" s="6">
        <v>1</v>
      </c>
      <c r="D263" s="6">
        <v>1001</v>
      </c>
      <c r="E263" s="6">
        <v>1701</v>
      </c>
      <c r="F263" s="6">
        <v>2707</v>
      </c>
      <c r="G263" s="6">
        <v>5410</v>
      </c>
    </row>
    <row r="264" spans="1:7">
      <c r="A264" t="s">
        <v>29</v>
      </c>
      <c r="B264" s="9" t="s">
        <v>28</v>
      </c>
      <c r="C264" s="6">
        <v>10000</v>
      </c>
      <c r="D264" s="6">
        <v>15000</v>
      </c>
      <c r="E264" s="6">
        <v>20000</v>
      </c>
      <c r="F264" s="6">
        <v>25501</v>
      </c>
      <c r="G264" s="6">
        <v>70501</v>
      </c>
    </row>
    <row r="265" spans="1:7">
      <c r="A265" t="s">
        <v>31</v>
      </c>
      <c r="B265" s="9" t="s">
        <v>30</v>
      </c>
      <c r="C265" s="6">
        <v>0</v>
      </c>
      <c r="D265" s="6">
        <v>0</v>
      </c>
      <c r="E265" s="6">
        <v>0</v>
      </c>
      <c r="F265" s="6">
        <v>1</v>
      </c>
      <c r="G265" s="6">
        <v>1</v>
      </c>
    </row>
    <row r="266" spans="1:7">
      <c r="A266" t="s">
        <v>33</v>
      </c>
      <c r="B266" s="9" t="s">
        <v>32</v>
      </c>
      <c r="C266" s="6">
        <v>1</v>
      </c>
      <c r="D266" s="6">
        <v>1</v>
      </c>
      <c r="E266" s="6">
        <v>1</v>
      </c>
      <c r="F266" s="6">
        <v>1</v>
      </c>
      <c r="G266" s="6">
        <v>4</v>
      </c>
    </row>
    <row r="267" spans="1:7">
      <c r="A267" t="s">
        <v>35</v>
      </c>
      <c r="B267" s="9" t="s">
        <v>34</v>
      </c>
      <c r="C267" s="6">
        <v>36000</v>
      </c>
      <c r="D267" s="6">
        <v>36000</v>
      </c>
      <c r="E267" s="6">
        <v>36000</v>
      </c>
      <c r="F267" s="6">
        <v>36000</v>
      </c>
      <c r="G267" s="6">
        <v>144000</v>
      </c>
    </row>
    <row r="268" spans="1:7">
      <c r="A268" t="s">
        <v>37</v>
      </c>
      <c r="B268" s="9" t="s">
        <v>36</v>
      </c>
      <c r="C268" s="6">
        <v>17518</v>
      </c>
      <c r="D268" s="6">
        <v>17518</v>
      </c>
      <c r="E268" s="6">
        <v>17518</v>
      </c>
      <c r="F268" s="6">
        <v>17518</v>
      </c>
      <c r="G268" s="6">
        <v>70072</v>
      </c>
    </row>
    <row r="269" spans="1:7">
      <c r="A269" t="s">
        <v>39</v>
      </c>
      <c r="B269" s="9" t="s">
        <v>38</v>
      </c>
      <c r="C269" s="6">
        <v>41000</v>
      </c>
      <c r="D269" s="6">
        <v>41000</v>
      </c>
      <c r="E269" s="6">
        <v>41000</v>
      </c>
      <c r="F269" s="6">
        <v>41000</v>
      </c>
      <c r="G269" s="6">
        <v>164000</v>
      </c>
    </row>
    <row r="270" spans="1:7">
      <c r="A270" t="s">
        <v>41</v>
      </c>
      <c r="B270" s="9" t="s">
        <v>40</v>
      </c>
      <c r="C270" s="6">
        <v>10</v>
      </c>
      <c r="D270" s="6">
        <v>10</v>
      </c>
      <c r="E270" s="6">
        <v>10</v>
      </c>
      <c r="F270" s="6">
        <v>10</v>
      </c>
      <c r="G270" s="6">
        <v>40</v>
      </c>
    </row>
    <row r="271" spans="1:7">
      <c r="A271" t="s">
        <v>43</v>
      </c>
      <c r="B271" s="9" t="s">
        <v>42</v>
      </c>
      <c r="C271" s="6">
        <v>10</v>
      </c>
      <c r="D271" s="6">
        <v>10</v>
      </c>
      <c r="E271" s="6">
        <v>10</v>
      </c>
      <c r="F271" s="6">
        <v>10</v>
      </c>
      <c r="G271" s="6">
        <v>40</v>
      </c>
    </row>
    <row r="272" spans="1:7">
      <c r="A272" t="s">
        <v>45</v>
      </c>
      <c r="B272" s="9" t="s">
        <v>44</v>
      </c>
      <c r="C272" s="6">
        <v>26959016.559999999</v>
      </c>
      <c r="D272" s="6">
        <v>27856751.82</v>
      </c>
      <c r="E272" s="6">
        <v>28756524.899999999</v>
      </c>
      <c r="F272" s="6">
        <v>29679609.350000001</v>
      </c>
      <c r="G272" s="6">
        <v>113251902.63</v>
      </c>
    </row>
    <row r="273" spans="1:7">
      <c r="A273" t="s">
        <v>47</v>
      </c>
      <c r="B273" s="9" t="s">
        <v>46</v>
      </c>
      <c r="C273" s="6">
        <v>10000</v>
      </c>
      <c r="D273" s="6">
        <v>10000</v>
      </c>
      <c r="E273" s="6">
        <v>10000</v>
      </c>
      <c r="F273" s="6">
        <v>10000</v>
      </c>
      <c r="G273" s="6">
        <v>40000</v>
      </c>
    </row>
    <row r="274" spans="1:7">
      <c r="A274" t="s">
        <v>49</v>
      </c>
      <c r="B274" s="9" t="s">
        <v>48</v>
      </c>
      <c r="C274" s="6">
        <v>17413</v>
      </c>
      <c r="D274" s="6">
        <v>19002.57</v>
      </c>
      <c r="E274" s="6">
        <v>20347</v>
      </c>
      <c r="F274" s="6">
        <v>23004.34</v>
      </c>
      <c r="G274" s="6">
        <v>79766.91</v>
      </c>
    </row>
    <row r="275" spans="1:7">
      <c r="B275" s="10" t="s">
        <v>3</v>
      </c>
      <c r="C275" s="5">
        <v>163276997.43000001</v>
      </c>
      <c r="D275" s="5">
        <v>177899092.28</v>
      </c>
      <c r="E275" s="5">
        <v>193329254.71000001</v>
      </c>
      <c r="F275" s="5">
        <v>206242108.91</v>
      </c>
      <c r="G275" s="5">
        <v>740747453.33000004</v>
      </c>
    </row>
  </sheetData>
  <sortState ref="A3:J274">
    <sortCondition ref="A3"/>
  </sortState>
  <mergeCells count="1">
    <mergeCell ref="C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0"/>
  <sheetViews>
    <sheetView topLeftCell="A298" workbookViewId="0">
      <selection activeCell="A298" sqref="A1:XFD1048576"/>
    </sheetView>
  </sheetViews>
  <sheetFormatPr defaultRowHeight="15"/>
  <cols>
    <col min="3" max="3" width="11.140625" bestFit="1" customWidth="1"/>
    <col min="5" max="5" width="89.28515625" bestFit="1" customWidth="1"/>
    <col min="6" max="9" width="13.7109375" customWidth="1"/>
    <col min="10" max="10" width="15.7109375" customWidth="1"/>
  </cols>
  <sheetData>
    <row r="1" spans="1:10">
      <c r="E1" s="7" t="s">
        <v>0</v>
      </c>
      <c r="F1" s="63" t="s">
        <v>1</v>
      </c>
      <c r="G1" s="64"/>
      <c r="H1" s="64"/>
      <c r="I1" s="64"/>
      <c r="J1" s="65"/>
    </row>
    <row r="2" spans="1:10">
      <c r="A2" s="15" t="s">
        <v>294</v>
      </c>
      <c r="B2" s="13" t="s">
        <v>291</v>
      </c>
      <c r="C2" s="15"/>
      <c r="E2" s="8"/>
      <c r="F2" s="2">
        <v>2022</v>
      </c>
      <c r="G2" s="2">
        <v>2023</v>
      </c>
      <c r="H2" s="4">
        <v>2024</v>
      </c>
      <c r="I2" s="2">
        <v>2025</v>
      </c>
      <c r="J2" s="1" t="s">
        <v>2</v>
      </c>
    </row>
    <row r="3" spans="1:10">
      <c r="A3" s="18" t="s">
        <v>650</v>
      </c>
      <c r="B3" s="16">
        <v>130100</v>
      </c>
      <c r="C3" s="18" t="s">
        <v>368</v>
      </c>
      <c r="D3" t="s">
        <v>5</v>
      </c>
      <c r="E3" s="9" t="s">
        <v>4</v>
      </c>
      <c r="F3" s="6">
        <v>1211071.04</v>
      </c>
      <c r="G3" s="6">
        <v>1311439.7</v>
      </c>
      <c r="H3" s="6">
        <v>1411809.2</v>
      </c>
      <c r="I3" s="6">
        <v>1512188.28</v>
      </c>
      <c r="J3" s="6">
        <v>5446508.2199999997</v>
      </c>
    </row>
    <row r="4" spans="1:10">
      <c r="A4" s="18" t="s">
        <v>648</v>
      </c>
      <c r="B4" s="16">
        <v>130100</v>
      </c>
      <c r="C4" s="18" t="s">
        <v>649</v>
      </c>
      <c r="D4" t="s">
        <v>7</v>
      </c>
      <c r="E4" s="9" t="s">
        <v>6</v>
      </c>
      <c r="F4" s="6">
        <v>2000</v>
      </c>
      <c r="G4" s="6">
        <v>3000</v>
      </c>
      <c r="H4" s="6">
        <v>4000</v>
      </c>
      <c r="I4" s="6">
        <v>5000</v>
      </c>
      <c r="J4" s="6">
        <v>14000</v>
      </c>
    </row>
    <row r="5" spans="1:10">
      <c r="A5" s="18" t="s">
        <v>367</v>
      </c>
      <c r="B5" s="16">
        <v>50100</v>
      </c>
      <c r="C5" s="18" t="s">
        <v>368</v>
      </c>
      <c r="D5" t="s">
        <v>9</v>
      </c>
      <c r="E5" s="9" t="s">
        <v>8</v>
      </c>
      <c r="F5" s="6">
        <v>7426361.5899999999</v>
      </c>
      <c r="G5" s="6">
        <v>8784086.4499999993</v>
      </c>
      <c r="H5" s="6">
        <v>10056038.82</v>
      </c>
      <c r="I5" s="6">
        <v>10081102.779999999</v>
      </c>
      <c r="J5" s="6">
        <v>36347589.640000001</v>
      </c>
    </row>
    <row r="6" spans="1:10">
      <c r="A6" s="18" t="s">
        <v>367</v>
      </c>
      <c r="B6" s="16">
        <v>130100</v>
      </c>
      <c r="C6" s="18" t="s">
        <v>368</v>
      </c>
    </row>
    <row r="7" spans="1:10">
      <c r="A7" s="18" t="s">
        <v>651</v>
      </c>
      <c r="B7" s="16">
        <v>130100</v>
      </c>
      <c r="C7" s="18" t="s">
        <v>368</v>
      </c>
      <c r="D7" t="s">
        <v>11</v>
      </c>
      <c r="E7" s="9" t="s">
        <v>10</v>
      </c>
      <c r="F7" s="6">
        <v>155000</v>
      </c>
      <c r="G7" s="6">
        <v>160000</v>
      </c>
      <c r="H7" s="6">
        <v>165000</v>
      </c>
      <c r="I7" s="6">
        <v>170000</v>
      </c>
      <c r="J7" s="6">
        <v>650000</v>
      </c>
    </row>
    <row r="8" spans="1:10">
      <c r="A8" s="18" t="s">
        <v>652</v>
      </c>
      <c r="B8" s="16">
        <v>130100</v>
      </c>
      <c r="C8" s="18" t="s">
        <v>368</v>
      </c>
      <c r="D8" t="s">
        <v>13</v>
      </c>
      <c r="E8" s="9" t="s">
        <v>12</v>
      </c>
      <c r="F8" s="6">
        <v>1340929.6299999999</v>
      </c>
      <c r="G8" s="6">
        <v>1570247.33</v>
      </c>
      <c r="H8" s="6">
        <v>1671500.51</v>
      </c>
      <c r="I8" s="6">
        <v>1901625.16</v>
      </c>
      <c r="J8" s="6">
        <v>6484302.6299999999</v>
      </c>
    </row>
    <row r="9" spans="1:10">
      <c r="A9" s="18" t="s">
        <v>329</v>
      </c>
      <c r="B9" s="16">
        <v>30200</v>
      </c>
      <c r="C9" s="18" t="s">
        <v>330</v>
      </c>
      <c r="D9" t="s">
        <v>15</v>
      </c>
      <c r="E9" s="9" t="s">
        <v>14</v>
      </c>
      <c r="F9" s="6">
        <v>5000</v>
      </c>
      <c r="G9" s="6">
        <v>8000</v>
      </c>
      <c r="H9" s="6">
        <v>10000</v>
      </c>
      <c r="I9" s="6">
        <v>10000</v>
      </c>
      <c r="J9" s="6">
        <v>33000</v>
      </c>
    </row>
    <row r="10" spans="1:10">
      <c r="A10" s="18" t="s">
        <v>390</v>
      </c>
      <c r="B10" s="16">
        <v>70100</v>
      </c>
      <c r="C10" s="18" t="s">
        <v>391</v>
      </c>
      <c r="D10" t="s">
        <v>17</v>
      </c>
      <c r="E10" s="9" t="s">
        <v>16</v>
      </c>
      <c r="F10" s="6">
        <v>21500</v>
      </c>
      <c r="G10" s="6">
        <v>31775</v>
      </c>
      <c r="H10" s="6">
        <v>37800</v>
      </c>
      <c r="I10" s="6">
        <v>42000</v>
      </c>
      <c r="J10" s="6">
        <v>133075</v>
      </c>
    </row>
    <row r="11" spans="1:10">
      <c r="A11" s="18" t="s">
        <v>392</v>
      </c>
      <c r="B11" s="16">
        <v>70100</v>
      </c>
      <c r="C11" s="18" t="s">
        <v>391</v>
      </c>
      <c r="D11" t="s">
        <v>19</v>
      </c>
      <c r="E11" s="9" t="s">
        <v>18</v>
      </c>
      <c r="F11" s="6">
        <v>63000</v>
      </c>
      <c r="G11" s="6">
        <v>64575</v>
      </c>
      <c r="H11" s="6">
        <v>75000</v>
      </c>
      <c r="I11" s="6">
        <v>80000</v>
      </c>
      <c r="J11" s="6">
        <v>282575</v>
      </c>
    </row>
    <row r="12" spans="1:10">
      <c r="A12" s="18" t="s">
        <v>393</v>
      </c>
      <c r="B12" s="16">
        <v>70100</v>
      </c>
      <c r="C12" s="18" t="s">
        <v>391</v>
      </c>
      <c r="D12" t="s">
        <v>21</v>
      </c>
      <c r="E12" s="9" t="s">
        <v>20</v>
      </c>
      <c r="F12" s="6">
        <v>1</v>
      </c>
      <c r="G12" s="6">
        <v>1</v>
      </c>
      <c r="H12" s="6">
        <v>1</v>
      </c>
      <c r="I12" s="6">
        <v>1</v>
      </c>
      <c r="J12" s="6">
        <v>4</v>
      </c>
    </row>
    <row r="13" spans="1:10">
      <c r="A13" s="18" t="s">
        <v>394</v>
      </c>
      <c r="B13" s="16">
        <v>70100</v>
      </c>
      <c r="C13" s="18" t="s">
        <v>391</v>
      </c>
      <c r="D13" t="s">
        <v>23</v>
      </c>
      <c r="E13" s="9" t="s">
        <v>22</v>
      </c>
      <c r="F13" s="6">
        <v>1000</v>
      </c>
      <c r="G13" s="6">
        <v>1000</v>
      </c>
      <c r="H13" s="6">
        <v>1000</v>
      </c>
      <c r="I13" s="6">
        <v>2500</v>
      </c>
      <c r="J13" s="6">
        <v>5500</v>
      </c>
    </row>
    <row r="14" spans="1:10">
      <c r="A14" s="18" t="s">
        <v>396</v>
      </c>
      <c r="B14" s="16">
        <v>70100</v>
      </c>
      <c r="C14" s="18" t="s">
        <v>391</v>
      </c>
      <c r="D14" t="s">
        <v>25</v>
      </c>
      <c r="E14" s="9" t="s">
        <v>24</v>
      </c>
      <c r="F14" s="6">
        <v>1001</v>
      </c>
      <c r="G14" s="6">
        <v>2001</v>
      </c>
      <c r="H14" s="6">
        <v>2001</v>
      </c>
      <c r="I14" s="6">
        <v>4501</v>
      </c>
      <c r="J14" s="6">
        <v>9504</v>
      </c>
    </row>
    <row r="15" spans="1:10">
      <c r="A15" s="18" t="s">
        <v>397</v>
      </c>
      <c r="B15" s="16">
        <v>70100</v>
      </c>
      <c r="C15" s="18" t="s">
        <v>391</v>
      </c>
      <c r="D15" t="s">
        <v>27</v>
      </c>
      <c r="E15" s="9" t="s">
        <v>26</v>
      </c>
      <c r="F15" s="6">
        <v>1</v>
      </c>
      <c r="G15" s="6">
        <v>1001</v>
      </c>
      <c r="H15" s="6">
        <v>1701</v>
      </c>
      <c r="I15" s="6">
        <v>2707</v>
      </c>
      <c r="J15" s="6">
        <v>5410</v>
      </c>
    </row>
    <row r="16" spans="1:10">
      <c r="A16" s="18" t="s">
        <v>418</v>
      </c>
      <c r="B16" s="16">
        <v>70200</v>
      </c>
      <c r="C16" s="18" t="s">
        <v>419</v>
      </c>
      <c r="D16" t="s">
        <v>29</v>
      </c>
      <c r="E16" s="9" t="s">
        <v>28</v>
      </c>
      <c r="F16" s="6">
        <v>10000</v>
      </c>
      <c r="G16" s="6">
        <v>15000</v>
      </c>
      <c r="H16" s="6">
        <v>20000</v>
      </c>
      <c r="I16" s="6">
        <v>25501</v>
      </c>
      <c r="J16" s="6">
        <v>70501</v>
      </c>
    </row>
    <row r="17" spans="1:10">
      <c r="A17" s="18" t="s">
        <v>420</v>
      </c>
      <c r="B17" s="16">
        <v>70200</v>
      </c>
      <c r="C17" s="18" t="s">
        <v>419</v>
      </c>
      <c r="D17" t="s">
        <v>31</v>
      </c>
      <c r="E17" s="9" t="s">
        <v>30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</row>
    <row r="18" spans="1:10">
      <c r="A18" s="18" t="s">
        <v>431</v>
      </c>
      <c r="B18" s="16">
        <v>70200</v>
      </c>
      <c r="C18" s="18" t="s">
        <v>432</v>
      </c>
      <c r="D18" t="s">
        <v>33</v>
      </c>
      <c r="E18" s="9" t="s">
        <v>32</v>
      </c>
      <c r="F18" s="6">
        <v>1</v>
      </c>
      <c r="G18" s="6">
        <v>1</v>
      </c>
      <c r="H18" s="6">
        <v>1</v>
      </c>
      <c r="I18" s="6">
        <v>1</v>
      </c>
      <c r="J18" s="6">
        <v>4</v>
      </c>
    </row>
    <row r="19" spans="1:10">
      <c r="A19" s="18" t="s">
        <v>576</v>
      </c>
      <c r="B19" s="16">
        <v>110200</v>
      </c>
      <c r="C19" s="18" t="s">
        <v>577</v>
      </c>
      <c r="D19" t="s">
        <v>35</v>
      </c>
      <c r="E19" s="9" t="s">
        <v>34</v>
      </c>
      <c r="F19" s="6">
        <v>36000</v>
      </c>
      <c r="G19" s="6">
        <v>36000</v>
      </c>
      <c r="H19" s="6">
        <v>36000</v>
      </c>
      <c r="I19" s="6">
        <v>36000</v>
      </c>
      <c r="J19" s="6">
        <v>144000</v>
      </c>
    </row>
    <row r="20" spans="1:10">
      <c r="A20" s="18" t="s">
        <v>594</v>
      </c>
      <c r="B20" s="16">
        <v>110300</v>
      </c>
      <c r="C20" s="18" t="s">
        <v>595</v>
      </c>
      <c r="D20" t="s">
        <v>37</v>
      </c>
      <c r="E20" s="9" t="s">
        <v>36</v>
      </c>
      <c r="F20" s="6">
        <v>17518</v>
      </c>
      <c r="G20" s="6">
        <v>17518</v>
      </c>
      <c r="H20" s="6">
        <v>17518</v>
      </c>
      <c r="I20" s="6">
        <v>17518</v>
      </c>
      <c r="J20" s="6">
        <v>70072</v>
      </c>
    </row>
    <row r="21" spans="1:10">
      <c r="A21" s="18" t="s">
        <v>584</v>
      </c>
      <c r="B21" s="16">
        <v>110300</v>
      </c>
      <c r="C21" s="18" t="s">
        <v>565</v>
      </c>
      <c r="D21" t="s">
        <v>39</v>
      </c>
      <c r="E21" s="9" t="s">
        <v>38</v>
      </c>
      <c r="F21" s="6">
        <v>41000</v>
      </c>
      <c r="G21" s="6">
        <v>41000</v>
      </c>
      <c r="H21" s="6">
        <v>41000</v>
      </c>
      <c r="I21" s="6">
        <v>41000</v>
      </c>
      <c r="J21" s="6">
        <v>164000</v>
      </c>
    </row>
    <row r="22" spans="1:10">
      <c r="A22" s="18" t="s">
        <v>584</v>
      </c>
      <c r="B22" s="16">
        <v>110300</v>
      </c>
      <c r="C22" s="18" t="s">
        <v>569</v>
      </c>
    </row>
    <row r="23" spans="1:10">
      <c r="A23" s="18" t="s">
        <v>586</v>
      </c>
      <c r="B23" s="16">
        <v>110300</v>
      </c>
      <c r="C23" s="18" t="s">
        <v>569</v>
      </c>
      <c r="D23" t="s">
        <v>41</v>
      </c>
      <c r="E23" s="9" t="s">
        <v>40</v>
      </c>
      <c r="F23" s="6">
        <v>10</v>
      </c>
      <c r="G23" s="6">
        <v>10</v>
      </c>
      <c r="H23" s="6">
        <v>10</v>
      </c>
      <c r="I23" s="6">
        <v>10</v>
      </c>
      <c r="J23" s="6">
        <v>40</v>
      </c>
    </row>
    <row r="24" spans="1:10">
      <c r="A24" s="18" t="s">
        <v>587</v>
      </c>
      <c r="B24" s="16">
        <v>110300</v>
      </c>
      <c r="C24" s="18" t="s">
        <v>569</v>
      </c>
      <c r="D24" t="s">
        <v>43</v>
      </c>
      <c r="E24" s="9" t="s">
        <v>42</v>
      </c>
      <c r="F24" s="6">
        <v>10</v>
      </c>
      <c r="G24" s="6">
        <v>10</v>
      </c>
      <c r="H24" s="6">
        <v>10</v>
      </c>
      <c r="I24" s="6">
        <v>10</v>
      </c>
      <c r="J24" s="6">
        <v>40</v>
      </c>
    </row>
    <row r="25" spans="1:10">
      <c r="A25" s="18" t="s">
        <v>664</v>
      </c>
      <c r="B25" s="16">
        <v>150100</v>
      </c>
      <c r="C25" s="18" t="s">
        <v>665</v>
      </c>
      <c r="D25" t="s">
        <v>45</v>
      </c>
      <c r="E25" s="9" t="s">
        <v>44</v>
      </c>
      <c r="F25" s="6">
        <v>26959016.559999999</v>
      </c>
      <c r="G25" s="6">
        <v>27856751.82</v>
      </c>
      <c r="H25" s="6">
        <v>28756524.899999999</v>
      </c>
      <c r="I25" s="6">
        <v>29679609.350000001</v>
      </c>
      <c r="J25" s="6">
        <v>113251902.63</v>
      </c>
    </row>
    <row r="26" spans="1:10">
      <c r="A26" s="18" t="s">
        <v>643</v>
      </c>
      <c r="B26" s="16">
        <v>120200</v>
      </c>
      <c r="C26" s="18" t="s">
        <v>644</v>
      </c>
      <c r="D26" t="s">
        <v>47</v>
      </c>
      <c r="E26" s="9" t="s">
        <v>46</v>
      </c>
      <c r="F26" s="6">
        <v>10000</v>
      </c>
      <c r="G26" s="6">
        <v>10000</v>
      </c>
      <c r="H26" s="6">
        <v>10000</v>
      </c>
      <c r="I26" s="6">
        <v>10000</v>
      </c>
      <c r="J26" s="6">
        <v>40000</v>
      </c>
    </row>
    <row r="27" spans="1:10">
      <c r="A27" s="18" t="s">
        <v>398</v>
      </c>
      <c r="B27" s="16">
        <v>70100</v>
      </c>
      <c r="C27" s="18" t="s">
        <v>391</v>
      </c>
      <c r="D27" t="s">
        <v>49</v>
      </c>
      <c r="E27" s="9" t="s">
        <v>48</v>
      </c>
      <c r="F27" s="6">
        <v>17413</v>
      </c>
      <c r="G27" s="6">
        <v>19002.57</v>
      </c>
      <c r="H27" s="6">
        <v>20347</v>
      </c>
      <c r="I27" s="6">
        <v>23004.34</v>
      </c>
      <c r="J27" s="6">
        <v>79766.91</v>
      </c>
    </row>
    <row r="28" spans="1:10">
      <c r="A28" s="18" t="s">
        <v>656</v>
      </c>
      <c r="B28" s="16">
        <v>10100</v>
      </c>
      <c r="C28" s="18" t="s">
        <v>657</v>
      </c>
      <c r="D28" s="11">
        <v>1001000</v>
      </c>
      <c r="E28" s="9" t="s">
        <v>50</v>
      </c>
      <c r="F28" s="6">
        <v>15562.5</v>
      </c>
      <c r="G28" s="6">
        <v>16146.09</v>
      </c>
      <c r="H28" s="6">
        <v>16751.57</v>
      </c>
      <c r="I28" s="6">
        <v>17379.759999999998</v>
      </c>
      <c r="J28" s="6">
        <v>65839.92</v>
      </c>
    </row>
    <row r="29" spans="1:10">
      <c r="A29" s="18" t="s">
        <v>658</v>
      </c>
      <c r="B29" s="16">
        <v>10100</v>
      </c>
      <c r="C29" s="18" t="s">
        <v>657</v>
      </c>
      <c r="D29" s="11">
        <v>1002000</v>
      </c>
      <c r="E29" s="9" t="s">
        <v>51</v>
      </c>
      <c r="F29" s="6">
        <v>19712.5</v>
      </c>
      <c r="G29" s="6">
        <v>20451.72</v>
      </c>
      <c r="H29" s="6">
        <v>21218.66</v>
      </c>
      <c r="I29" s="6">
        <v>22014.36</v>
      </c>
      <c r="J29" s="6">
        <v>83397.240000000005</v>
      </c>
    </row>
    <row r="30" spans="1:10">
      <c r="A30" s="18" t="s">
        <v>353</v>
      </c>
      <c r="B30" s="16">
        <v>50100</v>
      </c>
      <c r="C30" s="18" t="s">
        <v>297</v>
      </c>
      <c r="D30" s="11">
        <v>1003000</v>
      </c>
      <c r="E30" s="9" t="s">
        <v>52</v>
      </c>
      <c r="F30" s="6">
        <v>1</v>
      </c>
      <c r="G30" s="6">
        <v>1</v>
      </c>
      <c r="H30" s="6">
        <v>1</v>
      </c>
      <c r="I30" s="6">
        <v>1</v>
      </c>
      <c r="J30" s="6">
        <v>4</v>
      </c>
    </row>
    <row r="31" spans="1:10">
      <c r="A31" s="18" t="s">
        <v>362</v>
      </c>
      <c r="B31" s="16">
        <v>50100</v>
      </c>
      <c r="C31" s="18" t="s">
        <v>363</v>
      </c>
      <c r="D31" s="11">
        <v>1004000</v>
      </c>
      <c r="E31" s="9" t="s">
        <v>53</v>
      </c>
      <c r="F31" s="6">
        <v>20000</v>
      </c>
      <c r="G31" s="6">
        <v>22620.6</v>
      </c>
      <c r="H31" s="6">
        <v>25000</v>
      </c>
      <c r="I31" s="6">
        <v>30000</v>
      </c>
      <c r="J31" s="6">
        <v>97620.6</v>
      </c>
    </row>
    <row r="32" spans="1:10">
      <c r="A32" s="18" t="s">
        <v>354</v>
      </c>
      <c r="B32" s="16">
        <v>50100</v>
      </c>
      <c r="C32" s="18" t="s">
        <v>297</v>
      </c>
      <c r="D32" s="11">
        <v>1005000</v>
      </c>
      <c r="E32" s="9" t="s">
        <v>54</v>
      </c>
      <c r="F32" s="6">
        <v>1</v>
      </c>
      <c r="G32" s="6">
        <v>1</v>
      </c>
      <c r="H32" s="6">
        <v>1</v>
      </c>
      <c r="I32" s="6">
        <v>1</v>
      </c>
      <c r="J32" s="6">
        <v>4</v>
      </c>
    </row>
    <row r="33" spans="1:10">
      <c r="A33" s="18" t="s">
        <v>370</v>
      </c>
      <c r="B33" s="16">
        <v>60100</v>
      </c>
      <c r="C33" s="18" t="s">
        <v>371</v>
      </c>
      <c r="D33" s="11">
        <v>1006000</v>
      </c>
      <c r="E33" s="9" t="s">
        <v>55</v>
      </c>
      <c r="F33" s="6">
        <v>50000</v>
      </c>
      <c r="G33" s="6">
        <v>55000</v>
      </c>
      <c r="H33" s="6">
        <v>60000</v>
      </c>
      <c r="I33" s="6">
        <v>70000</v>
      </c>
      <c r="J33" s="6">
        <v>235000</v>
      </c>
    </row>
    <row r="34" spans="1:10">
      <c r="A34" s="18" t="s">
        <v>399</v>
      </c>
      <c r="B34" s="16">
        <v>70100</v>
      </c>
      <c r="C34" s="18" t="s">
        <v>391</v>
      </c>
      <c r="D34" s="11">
        <v>1007000</v>
      </c>
      <c r="E34" s="9" t="s">
        <v>56</v>
      </c>
      <c r="F34" s="6">
        <v>1001</v>
      </c>
      <c r="G34" s="6">
        <v>2500</v>
      </c>
      <c r="H34" s="6">
        <v>3400</v>
      </c>
      <c r="I34" s="6">
        <v>4000</v>
      </c>
      <c r="J34" s="6">
        <v>10901</v>
      </c>
    </row>
    <row r="35" spans="1:10">
      <c r="A35" s="18" t="s">
        <v>400</v>
      </c>
      <c r="B35" s="16">
        <v>70100</v>
      </c>
      <c r="C35" s="18" t="s">
        <v>391</v>
      </c>
      <c r="D35" s="11">
        <v>1009000</v>
      </c>
      <c r="E35" s="9" t="s">
        <v>57</v>
      </c>
      <c r="F35" s="6">
        <v>0</v>
      </c>
      <c r="G35" s="6">
        <v>2500</v>
      </c>
      <c r="H35" s="6">
        <v>4500</v>
      </c>
      <c r="I35" s="6">
        <v>5500</v>
      </c>
      <c r="J35" s="6">
        <v>12500</v>
      </c>
    </row>
    <row r="36" spans="1:10">
      <c r="A36" s="18" t="s">
        <v>401</v>
      </c>
      <c r="B36" s="16">
        <v>70100</v>
      </c>
      <c r="C36" s="18" t="s">
        <v>391</v>
      </c>
      <c r="D36" s="11">
        <v>1010000</v>
      </c>
      <c r="E36" s="9" t="s">
        <v>58</v>
      </c>
      <c r="F36" s="6">
        <v>1</v>
      </c>
      <c r="G36" s="6">
        <v>1</v>
      </c>
      <c r="H36" s="6">
        <v>1</v>
      </c>
      <c r="I36" s="6">
        <v>501</v>
      </c>
      <c r="J36" s="6">
        <v>504</v>
      </c>
    </row>
    <row r="37" spans="1:10">
      <c r="A37" s="18" t="s">
        <v>402</v>
      </c>
      <c r="B37" s="16">
        <v>70100</v>
      </c>
      <c r="C37" s="18" t="s">
        <v>391</v>
      </c>
      <c r="D37" s="11">
        <v>1014000</v>
      </c>
      <c r="E37" s="9" t="s">
        <v>59</v>
      </c>
      <c r="F37" s="6">
        <v>1001</v>
      </c>
      <c r="G37" s="6">
        <v>1001</v>
      </c>
      <c r="H37" s="6">
        <v>3001</v>
      </c>
      <c r="I37" s="6">
        <v>5501</v>
      </c>
      <c r="J37" s="6">
        <v>10504</v>
      </c>
    </row>
    <row r="38" spans="1:10">
      <c r="A38" s="18" t="s">
        <v>433</v>
      </c>
      <c r="B38" s="16">
        <v>70200</v>
      </c>
      <c r="C38" s="18" t="s">
        <v>432</v>
      </c>
      <c r="D38" s="11">
        <v>1015000</v>
      </c>
      <c r="E38" s="9" t="s">
        <v>60</v>
      </c>
      <c r="F38" s="6">
        <v>1</v>
      </c>
      <c r="G38" s="6">
        <v>1</v>
      </c>
      <c r="H38" s="6">
        <v>1</v>
      </c>
      <c r="I38" s="6">
        <v>1</v>
      </c>
      <c r="J38" s="6">
        <v>4</v>
      </c>
    </row>
    <row r="39" spans="1:10">
      <c r="A39" s="18" t="s">
        <v>436</v>
      </c>
      <c r="B39" s="16">
        <v>70200</v>
      </c>
      <c r="C39" s="18" t="s">
        <v>437</v>
      </c>
      <c r="D39" s="11">
        <v>1016000</v>
      </c>
      <c r="E39" s="9" t="s">
        <v>61</v>
      </c>
      <c r="F39" s="6">
        <v>1000</v>
      </c>
      <c r="G39" s="6">
        <v>1000</v>
      </c>
      <c r="H39" s="6">
        <v>1500</v>
      </c>
      <c r="I39" s="6">
        <v>2000</v>
      </c>
      <c r="J39" s="6">
        <v>5500</v>
      </c>
    </row>
    <row r="40" spans="1:10">
      <c r="A40" s="18" t="s">
        <v>421</v>
      </c>
      <c r="B40" s="16">
        <v>70200</v>
      </c>
      <c r="C40" s="18" t="s">
        <v>419</v>
      </c>
      <c r="D40" s="11">
        <v>1017000</v>
      </c>
      <c r="E40" s="9" t="s">
        <v>62</v>
      </c>
      <c r="F40" s="6">
        <v>1</v>
      </c>
      <c r="G40" s="6">
        <v>1</v>
      </c>
      <c r="H40" s="6">
        <v>1</v>
      </c>
      <c r="I40" s="6">
        <v>1001</v>
      </c>
      <c r="J40" s="6">
        <v>1004</v>
      </c>
    </row>
    <row r="41" spans="1:10">
      <c r="A41" s="18" t="s">
        <v>422</v>
      </c>
      <c r="B41" s="16">
        <v>70200</v>
      </c>
      <c r="C41" s="18" t="s">
        <v>419</v>
      </c>
      <c r="D41" s="11">
        <v>1018000</v>
      </c>
      <c r="E41" s="9" t="s">
        <v>63</v>
      </c>
      <c r="F41" s="6">
        <v>1</v>
      </c>
      <c r="G41" s="6">
        <v>1</v>
      </c>
      <c r="H41" s="6">
        <v>1</v>
      </c>
      <c r="I41" s="6">
        <v>1001</v>
      </c>
      <c r="J41" s="6">
        <v>1004</v>
      </c>
    </row>
    <row r="42" spans="1:10">
      <c r="A42" s="18" t="s">
        <v>438</v>
      </c>
      <c r="B42" s="16">
        <v>70200</v>
      </c>
      <c r="C42" s="18" t="s">
        <v>437</v>
      </c>
      <c r="D42" s="11">
        <v>1019000</v>
      </c>
      <c r="E42" s="9" t="s">
        <v>64</v>
      </c>
      <c r="F42" s="6">
        <v>26000</v>
      </c>
      <c r="G42" s="6">
        <v>19000</v>
      </c>
      <c r="H42" s="6">
        <v>17000</v>
      </c>
      <c r="I42" s="6">
        <v>20000</v>
      </c>
      <c r="J42" s="6">
        <v>82000</v>
      </c>
    </row>
    <row r="43" spans="1:10">
      <c r="A43" s="18" t="s">
        <v>423</v>
      </c>
      <c r="B43" s="16">
        <v>70200</v>
      </c>
      <c r="C43" s="18" t="s">
        <v>419</v>
      </c>
      <c r="D43" s="11">
        <v>1020000</v>
      </c>
      <c r="E43" s="9" t="s">
        <v>65</v>
      </c>
      <c r="F43" s="6">
        <v>3000</v>
      </c>
      <c r="G43" s="6">
        <v>4000</v>
      </c>
      <c r="H43" s="6">
        <v>4000</v>
      </c>
      <c r="I43" s="6">
        <v>7000</v>
      </c>
      <c r="J43" s="6">
        <v>18000</v>
      </c>
    </row>
    <row r="44" spans="1:10">
      <c r="A44" s="18" t="s">
        <v>424</v>
      </c>
      <c r="B44" s="16">
        <v>70200</v>
      </c>
      <c r="C44" s="18" t="s">
        <v>419</v>
      </c>
      <c r="D44" s="11">
        <v>1021000</v>
      </c>
      <c r="E44" s="9" t="s">
        <v>66</v>
      </c>
      <c r="F44" s="6">
        <v>1000</v>
      </c>
      <c r="G44" s="6">
        <v>4500</v>
      </c>
      <c r="H44" s="6">
        <v>6000</v>
      </c>
      <c r="I44" s="6">
        <v>10000</v>
      </c>
      <c r="J44" s="6">
        <v>21500</v>
      </c>
    </row>
    <row r="45" spans="1:10">
      <c r="A45" s="18" t="s">
        <v>425</v>
      </c>
      <c r="B45" s="16">
        <v>70200</v>
      </c>
      <c r="C45" s="18" t="s">
        <v>419</v>
      </c>
      <c r="D45" s="11">
        <v>1022000</v>
      </c>
      <c r="E45" s="9" t="s">
        <v>67</v>
      </c>
      <c r="F45" s="6">
        <v>1</v>
      </c>
      <c r="G45" s="6">
        <v>1</v>
      </c>
      <c r="H45" s="6">
        <v>1</v>
      </c>
      <c r="I45" s="6">
        <v>1</v>
      </c>
      <c r="J45" s="6">
        <v>4</v>
      </c>
    </row>
    <row r="46" spans="1:10">
      <c r="A46" s="18" t="s">
        <v>460</v>
      </c>
      <c r="B46" s="16">
        <v>80100</v>
      </c>
      <c r="C46" s="18" t="s">
        <v>461</v>
      </c>
      <c r="D46" s="11">
        <v>1023000</v>
      </c>
      <c r="E46" s="9" t="s">
        <v>68</v>
      </c>
      <c r="F46" s="6">
        <v>600000</v>
      </c>
      <c r="G46" s="6">
        <v>380000</v>
      </c>
      <c r="H46" s="6">
        <v>380000</v>
      </c>
      <c r="I46" s="6">
        <v>0</v>
      </c>
      <c r="J46" s="6">
        <v>1360000</v>
      </c>
    </row>
    <row r="47" spans="1:10">
      <c r="A47" s="18" t="s">
        <v>463</v>
      </c>
      <c r="B47" s="16">
        <v>80100</v>
      </c>
      <c r="C47" s="18" t="s">
        <v>461</v>
      </c>
      <c r="D47" s="11">
        <v>1024000</v>
      </c>
      <c r="E47" s="9" t="s">
        <v>69</v>
      </c>
      <c r="F47" s="6">
        <v>1</v>
      </c>
      <c r="G47" s="6">
        <v>1</v>
      </c>
      <c r="H47" s="6">
        <v>1</v>
      </c>
      <c r="I47" s="6">
        <v>1</v>
      </c>
      <c r="J47" s="6">
        <v>4</v>
      </c>
    </row>
    <row r="48" spans="1:10">
      <c r="A48" s="18" t="s">
        <v>519</v>
      </c>
      <c r="B48" s="16">
        <v>100100</v>
      </c>
      <c r="C48" s="18" t="s">
        <v>520</v>
      </c>
      <c r="D48" s="11">
        <v>1025000</v>
      </c>
      <c r="E48" s="9" t="s">
        <v>70</v>
      </c>
      <c r="F48" s="6">
        <v>5001</v>
      </c>
      <c r="G48" s="6">
        <v>7501</v>
      </c>
      <c r="H48" s="6">
        <v>7501</v>
      </c>
      <c r="I48" s="6">
        <v>15001</v>
      </c>
      <c r="J48" s="6">
        <v>35004</v>
      </c>
    </row>
    <row r="49" spans="1:10">
      <c r="A49" s="18" t="s">
        <v>519</v>
      </c>
      <c r="B49" s="16">
        <v>120100</v>
      </c>
      <c r="C49" s="18" t="s">
        <v>297</v>
      </c>
    </row>
    <row r="50" spans="1:10">
      <c r="A50" s="18" t="s">
        <v>620</v>
      </c>
      <c r="B50" s="16">
        <v>120200</v>
      </c>
      <c r="C50" s="18" t="s">
        <v>621</v>
      </c>
      <c r="D50" s="11">
        <v>1026000</v>
      </c>
      <c r="E50" s="9" t="s">
        <v>71</v>
      </c>
      <c r="F50" s="6">
        <v>10000</v>
      </c>
      <c r="G50" s="6">
        <v>10000</v>
      </c>
      <c r="H50" s="6">
        <v>10000</v>
      </c>
      <c r="I50" s="6">
        <v>55154</v>
      </c>
      <c r="J50" s="6">
        <v>85154</v>
      </c>
    </row>
    <row r="51" spans="1:10">
      <c r="A51" s="18" t="s">
        <v>526</v>
      </c>
      <c r="B51" s="16">
        <v>100200</v>
      </c>
      <c r="C51" s="18" t="s">
        <v>527</v>
      </c>
      <c r="D51" s="11">
        <v>1027000</v>
      </c>
      <c r="E51" s="9" t="s">
        <v>72</v>
      </c>
      <c r="F51" s="6">
        <v>310756.24</v>
      </c>
      <c r="G51" s="6">
        <v>356590.5</v>
      </c>
      <c r="H51" s="6">
        <v>370880</v>
      </c>
      <c r="I51" s="6">
        <v>435558.75</v>
      </c>
      <c r="J51" s="6">
        <v>1473785.49</v>
      </c>
    </row>
    <row r="52" spans="1:10">
      <c r="A52" s="18" t="s">
        <v>528</v>
      </c>
      <c r="B52" s="16">
        <v>100200</v>
      </c>
      <c r="C52" s="18" t="s">
        <v>527</v>
      </c>
      <c r="D52" s="11">
        <v>1028000</v>
      </c>
      <c r="E52" s="9" t="s">
        <v>73</v>
      </c>
      <c r="F52" s="6">
        <v>1</v>
      </c>
      <c r="G52" s="6">
        <v>1</v>
      </c>
      <c r="H52" s="6">
        <v>1</v>
      </c>
      <c r="I52" s="6">
        <v>1</v>
      </c>
      <c r="J52" s="6">
        <v>4</v>
      </c>
    </row>
    <row r="53" spans="1:10">
      <c r="A53" s="18" t="s">
        <v>514</v>
      </c>
      <c r="B53" s="16">
        <v>100100</v>
      </c>
      <c r="C53" s="18" t="s">
        <v>515</v>
      </c>
      <c r="D53" s="11">
        <v>1029000</v>
      </c>
      <c r="E53" s="9" t="s">
        <v>52</v>
      </c>
      <c r="F53" s="6">
        <v>200000</v>
      </c>
      <c r="G53" s="6">
        <v>250000</v>
      </c>
      <c r="H53" s="6">
        <v>255000</v>
      </c>
      <c r="I53" s="6">
        <v>260000</v>
      </c>
      <c r="J53" s="6">
        <v>965000</v>
      </c>
    </row>
    <row r="54" spans="1:10">
      <c r="A54" s="18" t="s">
        <v>570</v>
      </c>
      <c r="B54" s="16">
        <v>110100</v>
      </c>
      <c r="C54" s="18" t="s">
        <v>571</v>
      </c>
      <c r="D54" s="11">
        <v>1030000</v>
      </c>
      <c r="E54" s="9" t="s">
        <v>74</v>
      </c>
      <c r="F54" s="6">
        <v>220</v>
      </c>
      <c r="G54" s="6">
        <v>220</v>
      </c>
      <c r="H54" s="6">
        <v>0</v>
      </c>
      <c r="I54" s="6">
        <v>0</v>
      </c>
      <c r="J54" s="6">
        <v>440</v>
      </c>
    </row>
    <row r="55" spans="1:10">
      <c r="A55" s="18" t="s">
        <v>578</v>
      </c>
      <c r="B55" s="16">
        <v>110200</v>
      </c>
      <c r="C55" s="18" t="s">
        <v>579</v>
      </c>
      <c r="D55" s="11">
        <v>1031000</v>
      </c>
      <c r="E55" s="9" t="s">
        <v>75</v>
      </c>
      <c r="F55" s="6">
        <v>4000</v>
      </c>
      <c r="G55" s="6">
        <v>4000</v>
      </c>
      <c r="H55" s="6">
        <v>4000</v>
      </c>
      <c r="I55" s="6">
        <v>4000</v>
      </c>
      <c r="J55" s="6">
        <v>16000</v>
      </c>
    </row>
    <row r="56" spans="1:10">
      <c r="A56" s="18" t="s">
        <v>580</v>
      </c>
      <c r="B56" s="16">
        <v>110200</v>
      </c>
      <c r="C56" s="18" t="s">
        <v>579</v>
      </c>
      <c r="D56" s="11">
        <v>1032000</v>
      </c>
      <c r="E56" s="9" t="s">
        <v>76</v>
      </c>
      <c r="F56" s="6">
        <v>19976</v>
      </c>
      <c r="G56" s="6">
        <v>19976</v>
      </c>
      <c r="H56" s="6">
        <v>19976</v>
      </c>
      <c r="I56" s="6">
        <v>19976</v>
      </c>
      <c r="J56" s="6">
        <v>79904</v>
      </c>
    </row>
    <row r="57" spans="1:10">
      <c r="A57" s="18" t="s">
        <v>585</v>
      </c>
      <c r="B57" s="16">
        <v>110300</v>
      </c>
      <c r="C57" s="18" t="s">
        <v>565</v>
      </c>
      <c r="D57" s="11">
        <v>1033000</v>
      </c>
      <c r="E57" s="9" t="s">
        <v>77</v>
      </c>
      <c r="F57" s="6">
        <v>10</v>
      </c>
      <c r="G57" s="6">
        <v>10</v>
      </c>
      <c r="H57" s="6">
        <v>10</v>
      </c>
      <c r="I57" s="6">
        <v>10</v>
      </c>
      <c r="J57" s="6">
        <v>40</v>
      </c>
    </row>
    <row r="58" spans="1:10">
      <c r="A58" s="18" t="s">
        <v>598</v>
      </c>
      <c r="B58" s="16">
        <v>110400</v>
      </c>
      <c r="C58" s="18" t="s">
        <v>599</v>
      </c>
      <c r="D58" s="11">
        <v>1034000</v>
      </c>
      <c r="E58" s="9" t="s">
        <v>78</v>
      </c>
      <c r="F58" s="6">
        <v>307286.84000000003</v>
      </c>
      <c r="G58" s="6">
        <v>214754.79</v>
      </c>
      <c r="H58" s="6">
        <v>124764.79</v>
      </c>
      <c r="I58" s="6">
        <v>115329.31</v>
      </c>
      <c r="J58" s="6">
        <v>762135.73</v>
      </c>
    </row>
    <row r="59" spans="1:10">
      <c r="A59" s="18" t="s">
        <v>598</v>
      </c>
      <c r="B59" s="16">
        <v>110400</v>
      </c>
      <c r="C59" s="18" t="s">
        <v>602</v>
      </c>
    </row>
    <row r="60" spans="1:10">
      <c r="A60" s="18" t="s">
        <v>591</v>
      </c>
      <c r="B60" s="16">
        <v>110300</v>
      </c>
      <c r="C60" s="18" t="s">
        <v>592</v>
      </c>
      <c r="D60" s="11">
        <v>1035000</v>
      </c>
      <c r="E60" s="9" t="s">
        <v>79</v>
      </c>
      <c r="F60" s="6">
        <v>12480</v>
      </c>
      <c r="G60" s="6">
        <v>12480</v>
      </c>
      <c r="H60" s="6">
        <v>12480</v>
      </c>
      <c r="I60" s="6">
        <v>12480</v>
      </c>
      <c r="J60" s="6">
        <v>49920</v>
      </c>
    </row>
    <row r="61" spans="1:10">
      <c r="A61" s="18" t="s">
        <v>545</v>
      </c>
      <c r="B61" s="16">
        <v>100400</v>
      </c>
      <c r="C61" s="18" t="s">
        <v>546</v>
      </c>
      <c r="D61" s="11">
        <v>1060000</v>
      </c>
      <c r="E61" s="9" t="s">
        <v>80</v>
      </c>
      <c r="F61" s="6">
        <v>153400</v>
      </c>
      <c r="G61" s="6">
        <v>215900</v>
      </c>
      <c r="H61" s="6">
        <v>249500.88</v>
      </c>
      <c r="I61" s="6">
        <v>300790.3</v>
      </c>
      <c r="J61" s="6">
        <v>919591.18</v>
      </c>
    </row>
    <row r="62" spans="1:10">
      <c r="A62" s="18" t="s">
        <v>524</v>
      </c>
      <c r="B62" s="16">
        <v>100100</v>
      </c>
      <c r="C62" s="18" t="s">
        <v>525</v>
      </c>
      <c r="D62" s="11">
        <v>1061000</v>
      </c>
      <c r="E62" s="9" t="s">
        <v>81</v>
      </c>
      <c r="F62" s="6">
        <v>1</v>
      </c>
      <c r="G62" s="6">
        <v>1</v>
      </c>
      <c r="H62" s="6">
        <v>1</v>
      </c>
      <c r="I62" s="6">
        <v>1</v>
      </c>
      <c r="J62" s="6">
        <v>4</v>
      </c>
    </row>
    <row r="63" spans="1:10">
      <c r="A63" s="18" t="s">
        <v>529</v>
      </c>
      <c r="B63" s="16">
        <v>100200</v>
      </c>
      <c r="C63" s="18" t="s">
        <v>527</v>
      </c>
      <c r="D63" s="11">
        <v>1065000</v>
      </c>
      <c r="E63" s="9" t="s">
        <v>82</v>
      </c>
      <c r="F63" s="6">
        <v>220349</v>
      </c>
      <c r="G63" s="6">
        <v>250899</v>
      </c>
      <c r="H63" s="6">
        <v>270549.77</v>
      </c>
      <c r="I63" s="6">
        <v>350000</v>
      </c>
      <c r="J63" s="6">
        <v>1091797.77</v>
      </c>
    </row>
    <row r="64" spans="1:10">
      <c r="A64" s="18" t="s">
        <v>641</v>
      </c>
      <c r="B64" s="16">
        <v>120200</v>
      </c>
      <c r="C64" s="18" t="s">
        <v>642</v>
      </c>
      <c r="D64" s="11">
        <v>1066000</v>
      </c>
      <c r="E64" s="9" t="s">
        <v>83</v>
      </c>
      <c r="F64" s="6">
        <v>1500</v>
      </c>
      <c r="G64" s="6">
        <v>1500</v>
      </c>
      <c r="H64" s="6">
        <v>2000</v>
      </c>
      <c r="I64" s="6">
        <v>2000</v>
      </c>
      <c r="J64" s="6">
        <v>7000</v>
      </c>
    </row>
    <row r="65" spans="1:10">
      <c r="A65" s="18" t="s">
        <v>645</v>
      </c>
      <c r="B65" s="16">
        <v>120200</v>
      </c>
      <c r="C65" s="18" t="s">
        <v>644</v>
      </c>
      <c r="D65" s="11">
        <v>1067000</v>
      </c>
      <c r="E65" s="9" t="s">
        <v>84</v>
      </c>
      <c r="F65" s="6">
        <v>0</v>
      </c>
      <c r="G65" s="6">
        <v>30000</v>
      </c>
      <c r="H65" s="6">
        <v>50000</v>
      </c>
      <c r="I65" s="6">
        <v>0</v>
      </c>
      <c r="J65" s="6">
        <v>80000</v>
      </c>
    </row>
    <row r="66" spans="1:10">
      <c r="A66" s="18" t="s">
        <v>659</v>
      </c>
      <c r="B66" s="16">
        <v>10100</v>
      </c>
      <c r="C66" s="18" t="s">
        <v>657</v>
      </c>
      <c r="D66" s="11">
        <v>2001000</v>
      </c>
      <c r="E66" s="9" t="s">
        <v>85</v>
      </c>
      <c r="F66" s="6">
        <v>460650</v>
      </c>
      <c r="G66" s="6">
        <v>459670.81</v>
      </c>
      <c r="H66" s="6">
        <v>453556.44</v>
      </c>
      <c r="I66" s="6">
        <v>445530.93</v>
      </c>
      <c r="J66" s="6">
        <v>1819408.18</v>
      </c>
    </row>
    <row r="67" spans="1:10">
      <c r="A67" s="18" t="s">
        <v>608</v>
      </c>
      <c r="B67" s="16">
        <v>120200</v>
      </c>
      <c r="C67" s="18" t="s">
        <v>609</v>
      </c>
      <c r="D67" s="11">
        <v>2002000</v>
      </c>
      <c r="E67" s="9" t="s">
        <v>86</v>
      </c>
      <c r="F67" s="6">
        <v>42931</v>
      </c>
      <c r="G67" s="6">
        <v>52916.88</v>
      </c>
      <c r="H67" s="6">
        <v>66401.259999999995</v>
      </c>
      <c r="I67" s="6">
        <v>83903.81</v>
      </c>
      <c r="J67" s="6">
        <v>246152.95</v>
      </c>
    </row>
    <row r="68" spans="1:10">
      <c r="A68" s="18" t="s">
        <v>608</v>
      </c>
      <c r="B68" s="16">
        <v>10100</v>
      </c>
      <c r="C68" s="18" t="s">
        <v>657</v>
      </c>
    </row>
    <row r="69" spans="1:10">
      <c r="A69" s="18" t="s">
        <v>660</v>
      </c>
      <c r="B69" s="16">
        <v>10100</v>
      </c>
      <c r="C69" s="18" t="s">
        <v>657</v>
      </c>
      <c r="D69" s="11">
        <v>2003000</v>
      </c>
      <c r="E69" s="9" t="s">
        <v>87</v>
      </c>
      <c r="F69" s="6">
        <v>15562.5</v>
      </c>
      <c r="G69" s="6">
        <v>16146.09</v>
      </c>
      <c r="H69" s="6">
        <v>16751.57</v>
      </c>
      <c r="I69" s="6">
        <v>17379.759999999998</v>
      </c>
      <c r="J69" s="6">
        <v>65839.92</v>
      </c>
    </row>
    <row r="70" spans="1:10">
      <c r="A70" s="18" t="s">
        <v>661</v>
      </c>
      <c r="B70" s="16">
        <v>10100</v>
      </c>
      <c r="C70" s="18" t="s">
        <v>657</v>
      </c>
      <c r="D70" s="11">
        <v>2004000</v>
      </c>
      <c r="E70" s="9" t="s">
        <v>88</v>
      </c>
      <c r="F70" s="6">
        <v>3822150</v>
      </c>
      <c r="G70" s="6">
        <v>3965480.63</v>
      </c>
      <c r="H70" s="6">
        <v>4114186.15</v>
      </c>
      <c r="I70" s="6">
        <v>4268468.13</v>
      </c>
      <c r="J70" s="6">
        <v>16170284.91</v>
      </c>
    </row>
    <row r="71" spans="1:10">
      <c r="A71" s="18" t="s">
        <v>296</v>
      </c>
      <c r="B71" s="16">
        <v>20100</v>
      </c>
      <c r="C71" s="18" t="s">
        <v>297</v>
      </c>
      <c r="D71" s="11">
        <v>2005000</v>
      </c>
      <c r="E71" s="9" t="s">
        <v>89</v>
      </c>
      <c r="F71" s="6">
        <v>2185373.77</v>
      </c>
      <c r="G71" s="6">
        <v>2326189.59</v>
      </c>
      <c r="H71" s="6">
        <v>2461855.35</v>
      </c>
      <c r="I71" s="6">
        <v>2522552.41</v>
      </c>
      <c r="J71" s="6">
        <v>9495971.1199999992</v>
      </c>
    </row>
    <row r="72" spans="1:10">
      <c r="A72" s="18" t="s">
        <v>296</v>
      </c>
      <c r="B72" s="16">
        <v>20100</v>
      </c>
      <c r="C72" s="18" t="s">
        <v>304</v>
      </c>
    </row>
    <row r="73" spans="1:10">
      <c r="A73" s="18" t="s">
        <v>296</v>
      </c>
      <c r="B73" s="16">
        <v>20100</v>
      </c>
      <c r="C73" s="18" t="s">
        <v>305</v>
      </c>
    </row>
    <row r="74" spans="1:10">
      <c r="A74" s="18" t="s">
        <v>319</v>
      </c>
      <c r="B74" s="16">
        <v>30100</v>
      </c>
      <c r="C74" s="18" t="s">
        <v>297</v>
      </c>
    </row>
    <row r="75" spans="1:10">
      <c r="A75" s="18" t="s">
        <v>319</v>
      </c>
      <c r="B75" s="16">
        <v>30100</v>
      </c>
      <c r="C75" s="18" t="s">
        <v>304</v>
      </c>
    </row>
    <row r="76" spans="1:10">
      <c r="A76" s="18" t="s">
        <v>319</v>
      </c>
      <c r="B76" s="16">
        <v>30100</v>
      </c>
      <c r="C76" s="18" t="s">
        <v>305</v>
      </c>
      <c r="D76" s="11">
        <v>2006000</v>
      </c>
      <c r="E76" s="9" t="s">
        <v>90</v>
      </c>
      <c r="F76" s="6">
        <v>705811.75</v>
      </c>
      <c r="G76" s="6">
        <v>761843.08</v>
      </c>
      <c r="H76" s="6">
        <v>815386.81</v>
      </c>
      <c r="I76" s="6">
        <v>832798.82</v>
      </c>
      <c r="J76" s="6">
        <v>3115840.46</v>
      </c>
    </row>
    <row r="77" spans="1:10">
      <c r="A77" s="18" t="s">
        <v>341</v>
      </c>
      <c r="B77" s="16">
        <v>40100</v>
      </c>
      <c r="C77" s="18" t="s">
        <v>297</v>
      </c>
    </row>
    <row r="78" spans="1:10">
      <c r="A78" s="18" t="s">
        <v>341</v>
      </c>
      <c r="B78" s="16">
        <v>40100</v>
      </c>
      <c r="C78" s="18" t="s">
        <v>304</v>
      </c>
    </row>
    <row r="79" spans="1:10">
      <c r="A79" s="18" t="s">
        <v>341</v>
      </c>
      <c r="B79" s="16">
        <v>40100</v>
      </c>
      <c r="C79" s="18" t="s">
        <v>305</v>
      </c>
      <c r="D79" s="11">
        <v>2007000</v>
      </c>
      <c r="E79" s="9" t="s">
        <v>91</v>
      </c>
      <c r="F79" s="6">
        <v>1797109.27</v>
      </c>
      <c r="G79" s="6">
        <v>1947617.28</v>
      </c>
      <c r="H79" s="6">
        <v>2091178.78</v>
      </c>
      <c r="I79" s="6">
        <v>2133883.67</v>
      </c>
      <c r="J79" s="6">
        <v>7969789</v>
      </c>
    </row>
    <row r="80" spans="1:10">
      <c r="A80" s="18" t="s">
        <v>355</v>
      </c>
      <c r="B80" s="16">
        <v>50100</v>
      </c>
      <c r="C80" s="18" t="s">
        <v>297</v>
      </c>
    </row>
    <row r="81" spans="1:10">
      <c r="A81" s="18" t="s">
        <v>355</v>
      </c>
      <c r="B81" s="16">
        <v>50100</v>
      </c>
      <c r="C81" s="18" t="s">
        <v>304</v>
      </c>
    </row>
    <row r="82" spans="1:10">
      <c r="A82" s="18" t="s">
        <v>355</v>
      </c>
      <c r="B82" s="16">
        <v>50100</v>
      </c>
      <c r="C82" s="18" t="s">
        <v>305</v>
      </c>
      <c r="D82" s="11">
        <v>2008000</v>
      </c>
      <c r="E82" s="9" t="s">
        <v>92</v>
      </c>
      <c r="F82" s="6">
        <v>2864233.2</v>
      </c>
      <c r="G82" s="6">
        <v>3181510.01</v>
      </c>
      <c r="H82" s="6">
        <v>3481669.55</v>
      </c>
      <c r="I82" s="6">
        <v>3533659.18</v>
      </c>
      <c r="J82" s="6">
        <v>13061071.939999999</v>
      </c>
    </row>
    <row r="83" spans="1:10">
      <c r="A83" s="18" t="s">
        <v>369</v>
      </c>
      <c r="B83" s="16">
        <v>60100</v>
      </c>
      <c r="C83" s="18" t="s">
        <v>297</v>
      </c>
    </row>
    <row r="84" spans="1:10">
      <c r="A84" s="18" t="s">
        <v>369</v>
      </c>
      <c r="B84" s="16">
        <v>60100</v>
      </c>
      <c r="C84" s="18" t="s">
        <v>304</v>
      </c>
    </row>
    <row r="85" spans="1:10">
      <c r="A85" s="18" t="s">
        <v>369</v>
      </c>
      <c r="B85" s="16">
        <v>60100</v>
      </c>
      <c r="C85" s="18" t="s">
        <v>305</v>
      </c>
      <c r="D85" s="11">
        <v>2009000</v>
      </c>
      <c r="E85" s="9" t="s">
        <v>93</v>
      </c>
      <c r="F85" s="6">
        <v>2741649.58</v>
      </c>
      <c r="G85" s="6">
        <v>2992457.47</v>
      </c>
      <c r="H85" s="6">
        <v>3231012.23</v>
      </c>
      <c r="I85" s="6">
        <v>3291760.76</v>
      </c>
      <c r="J85" s="6">
        <v>12256880.039999999</v>
      </c>
    </row>
    <row r="86" spans="1:10">
      <c r="A86" s="18" t="s">
        <v>382</v>
      </c>
      <c r="B86" s="16">
        <v>70100</v>
      </c>
      <c r="C86" s="18" t="s">
        <v>297</v>
      </c>
    </row>
    <row r="87" spans="1:10">
      <c r="A87" s="18" t="s">
        <v>382</v>
      </c>
      <c r="B87" s="16">
        <v>70100</v>
      </c>
      <c r="C87" s="18" t="s">
        <v>304</v>
      </c>
    </row>
    <row r="88" spans="1:10">
      <c r="A88" s="18" t="s">
        <v>382</v>
      </c>
      <c r="B88" s="16">
        <v>70100</v>
      </c>
      <c r="C88" s="18" t="s">
        <v>305</v>
      </c>
      <c r="D88" s="11">
        <v>2010000</v>
      </c>
      <c r="E88" s="9" t="s">
        <v>94</v>
      </c>
      <c r="F88" s="6">
        <v>151855.76</v>
      </c>
      <c r="G88" s="6">
        <v>161783.38</v>
      </c>
      <c r="H88" s="6">
        <v>171342.01</v>
      </c>
      <c r="I88" s="6">
        <v>175530.04</v>
      </c>
      <c r="J88" s="6">
        <v>660511.18999999994</v>
      </c>
    </row>
    <row r="89" spans="1:10">
      <c r="A89" s="18" t="s">
        <v>413</v>
      </c>
      <c r="B89" s="16">
        <v>70200</v>
      </c>
      <c r="C89" s="18" t="s">
        <v>297</v>
      </c>
    </row>
    <row r="90" spans="1:10">
      <c r="A90" s="18" t="s">
        <v>413</v>
      </c>
      <c r="B90" s="16">
        <v>70200</v>
      </c>
      <c r="C90" s="18" t="s">
        <v>304</v>
      </c>
    </row>
    <row r="91" spans="1:10">
      <c r="A91" s="18" t="s">
        <v>413</v>
      </c>
      <c r="B91" s="16">
        <v>70200</v>
      </c>
      <c r="C91" s="18" t="s">
        <v>305</v>
      </c>
      <c r="D91" s="11">
        <v>2011000</v>
      </c>
      <c r="E91" s="9" t="s">
        <v>95</v>
      </c>
      <c r="F91" s="6">
        <v>480667.77</v>
      </c>
      <c r="G91" s="6">
        <v>507467.88</v>
      </c>
      <c r="H91" s="6">
        <v>533461.15</v>
      </c>
      <c r="I91" s="6">
        <v>547677.73</v>
      </c>
      <c r="J91" s="6">
        <v>2069274.53</v>
      </c>
    </row>
    <row r="92" spans="1:10">
      <c r="A92" s="18" t="s">
        <v>439</v>
      </c>
      <c r="B92" s="16">
        <v>80100</v>
      </c>
      <c r="C92" s="18" t="s">
        <v>297</v>
      </c>
    </row>
    <row r="93" spans="1:10">
      <c r="A93" s="18" t="s">
        <v>439</v>
      </c>
      <c r="B93" s="16">
        <v>80100</v>
      </c>
      <c r="C93" s="18" t="s">
        <v>304</v>
      </c>
    </row>
    <row r="94" spans="1:10">
      <c r="A94" s="18" t="s">
        <v>439</v>
      </c>
      <c r="B94" s="16">
        <v>80100</v>
      </c>
      <c r="C94" s="18" t="s">
        <v>305</v>
      </c>
      <c r="D94" s="11">
        <v>2012000</v>
      </c>
      <c r="E94" s="9" t="s">
        <v>96</v>
      </c>
      <c r="F94" s="6">
        <v>5876701.3899999997</v>
      </c>
      <c r="G94" s="6">
        <v>6363209.3600000003</v>
      </c>
      <c r="H94" s="6">
        <v>6827444.3300000001</v>
      </c>
      <c r="I94" s="6">
        <v>6968269.6399999997</v>
      </c>
      <c r="J94" s="6">
        <v>26035624.719999999</v>
      </c>
    </row>
    <row r="95" spans="1:10">
      <c r="A95" s="18" t="s">
        <v>466</v>
      </c>
      <c r="B95" s="16">
        <v>90100</v>
      </c>
      <c r="C95" s="18" t="s">
        <v>467</v>
      </c>
    </row>
    <row r="96" spans="1:10">
      <c r="A96" s="18" t="s">
        <v>466</v>
      </c>
      <c r="B96" s="16">
        <v>90100</v>
      </c>
      <c r="C96" s="18" t="s">
        <v>469</v>
      </c>
      <c r="D96" s="11">
        <v>2013000</v>
      </c>
      <c r="E96" s="9" t="s">
        <v>97</v>
      </c>
      <c r="F96" s="6">
        <v>14718741.84</v>
      </c>
      <c r="G96" s="6">
        <v>16015795.83</v>
      </c>
      <c r="H96" s="6">
        <v>17250929.010000002</v>
      </c>
      <c r="I96" s="6">
        <v>17587326.219999999</v>
      </c>
      <c r="J96" s="6">
        <v>65572792.899999999</v>
      </c>
    </row>
    <row r="97" spans="1:10">
      <c r="A97" s="18" t="s">
        <v>468</v>
      </c>
      <c r="B97" s="16">
        <v>90100</v>
      </c>
      <c r="C97" s="18" t="s">
        <v>467</v>
      </c>
    </row>
    <row r="98" spans="1:10">
      <c r="A98" s="18" t="s">
        <v>468</v>
      </c>
      <c r="B98" s="16">
        <v>90100</v>
      </c>
      <c r="C98" s="18" t="s">
        <v>469</v>
      </c>
      <c r="D98" s="11">
        <v>2014000</v>
      </c>
      <c r="E98" s="9" t="s">
        <v>98</v>
      </c>
      <c r="F98" s="6">
        <v>4929906.63</v>
      </c>
      <c r="G98" s="6">
        <v>5371263.4500000002</v>
      </c>
      <c r="H98" s="6">
        <v>5791339.8600000003</v>
      </c>
      <c r="I98" s="6">
        <v>5902575.7599999998</v>
      </c>
      <c r="J98" s="6">
        <v>21995085.699999999</v>
      </c>
    </row>
    <row r="99" spans="1:10">
      <c r="A99" s="18" t="s">
        <v>485</v>
      </c>
      <c r="B99" s="16">
        <v>90200</v>
      </c>
      <c r="C99" s="18" t="s">
        <v>467</v>
      </c>
    </row>
    <row r="100" spans="1:10">
      <c r="A100" s="18" t="s">
        <v>485</v>
      </c>
      <c r="B100" s="16">
        <v>90200</v>
      </c>
      <c r="C100" s="18" t="s">
        <v>486</v>
      </c>
      <c r="D100" s="11">
        <v>2015000</v>
      </c>
      <c r="E100" s="9" t="s">
        <v>99</v>
      </c>
      <c r="F100" s="6">
        <v>4151837.8</v>
      </c>
      <c r="G100" s="6">
        <v>4493641.5</v>
      </c>
      <c r="H100" s="6">
        <v>4819858.71</v>
      </c>
      <c r="I100" s="6">
        <v>4919747.1900000004</v>
      </c>
      <c r="J100" s="6">
        <v>18385085.199999999</v>
      </c>
    </row>
    <row r="101" spans="1:10">
      <c r="A101" s="18" t="s">
        <v>483</v>
      </c>
      <c r="B101" s="16">
        <v>90200</v>
      </c>
      <c r="C101" s="18" t="s">
        <v>484</v>
      </c>
    </row>
    <row r="102" spans="1:10">
      <c r="A102" s="18" t="s">
        <v>483</v>
      </c>
      <c r="B102" s="16">
        <v>90200</v>
      </c>
      <c r="C102" s="18" t="s">
        <v>467</v>
      </c>
    </row>
    <row r="103" spans="1:10">
      <c r="A103" s="18" t="s">
        <v>483</v>
      </c>
      <c r="B103" s="16">
        <v>90200</v>
      </c>
      <c r="C103" s="18" t="s">
        <v>486</v>
      </c>
      <c r="D103" s="11">
        <v>2016000</v>
      </c>
      <c r="E103" s="9" t="s">
        <v>100</v>
      </c>
      <c r="F103" s="6">
        <v>1112648.92</v>
      </c>
      <c r="G103" s="6">
        <v>1204263.1299999999</v>
      </c>
      <c r="H103" s="6">
        <v>1291699.21</v>
      </c>
      <c r="I103" s="6">
        <v>1318465.27</v>
      </c>
      <c r="J103" s="6">
        <v>4927076.53</v>
      </c>
    </row>
    <row r="104" spans="1:10">
      <c r="A104" s="18" t="s">
        <v>488</v>
      </c>
      <c r="B104" s="16">
        <v>90300</v>
      </c>
      <c r="C104" s="18" t="s">
        <v>467</v>
      </c>
    </row>
    <row r="105" spans="1:10">
      <c r="A105" s="18" t="s">
        <v>488</v>
      </c>
      <c r="B105" s="16">
        <v>90300</v>
      </c>
      <c r="C105" s="18" t="s">
        <v>486</v>
      </c>
      <c r="D105" s="11">
        <v>2017000</v>
      </c>
      <c r="E105" s="9" t="s">
        <v>101</v>
      </c>
      <c r="F105" s="6">
        <v>2555752.96</v>
      </c>
      <c r="G105" s="6">
        <v>2779786.09</v>
      </c>
      <c r="H105" s="6">
        <v>2993160.02</v>
      </c>
      <c r="I105" s="6">
        <v>3051818.23</v>
      </c>
      <c r="J105" s="6">
        <v>11380517.300000001</v>
      </c>
    </row>
    <row r="106" spans="1:10">
      <c r="A106" s="18" t="s">
        <v>487</v>
      </c>
      <c r="B106" s="16">
        <v>90200</v>
      </c>
      <c r="C106" s="18" t="s">
        <v>486</v>
      </c>
    </row>
    <row r="107" spans="1:10">
      <c r="A107" s="18" t="s">
        <v>487</v>
      </c>
      <c r="B107" s="16">
        <v>90300</v>
      </c>
      <c r="C107" s="18" t="s">
        <v>484</v>
      </c>
    </row>
    <row r="108" spans="1:10">
      <c r="A108" s="18" t="s">
        <v>487</v>
      </c>
      <c r="B108" s="16">
        <v>90300</v>
      </c>
      <c r="C108" s="18" t="s">
        <v>467</v>
      </c>
    </row>
    <row r="109" spans="1:10">
      <c r="A109" s="18" t="s">
        <v>487</v>
      </c>
      <c r="B109" s="16">
        <v>90300</v>
      </c>
      <c r="C109" s="18" t="s">
        <v>486</v>
      </c>
      <c r="D109" s="11">
        <v>2018000</v>
      </c>
      <c r="E109" s="9" t="s">
        <v>102</v>
      </c>
      <c r="F109" s="6">
        <v>2331467.54</v>
      </c>
      <c r="G109" s="6">
        <v>2509847.4300000002</v>
      </c>
      <c r="H109" s="6">
        <v>2679098.65</v>
      </c>
      <c r="I109" s="6">
        <v>2785336.98</v>
      </c>
      <c r="J109" s="6">
        <v>10305750.6</v>
      </c>
    </row>
    <row r="110" spans="1:10">
      <c r="A110" s="18" t="s">
        <v>491</v>
      </c>
      <c r="B110" s="16">
        <v>90500</v>
      </c>
      <c r="C110" s="18" t="s">
        <v>467</v>
      </c>
    </row>
    <row r="111" spans="1:10">
      <c r="A111" s="18" t="s">
        <v>491</v>
      </c>
      <c r="B111" s="16">
        <v>90500</v>
      </c>
      <c r="C111" s="18" t="s">
        <v>494</v>
      </c>
      <c r="D111" s="11">
        <v>2021000</v>
      </c>
      <c r="E111" s="9" t="s">
        <v>103</v>
      </c>
      <c r="F111" s="6">
        <v>1790731.26</v>
      </c>
      <c r="G111" s="6">
        <v>1947416.59</v>
      </c>
      <c r="H111" s="6">
        <v>2096655.82</v>
      </c>
      <c r="I111" s="6">
        <v>2137815.33</v>
      </c>
      <c r="J111" s="6">
        <v>7972619</v>
      </c>
    </row>
    <row r="112" spans="1:10">
      <c r="A112" s="18" t="s">
        <v>498</v>
      </c>
      <c r="B112" s="16">
        <v>90700</v>
      </c>
      <c r="C112" s="18" t="s">
        <v>467</v>
      </c>
    </row>
    <row r="113" spans="1:10">
      <c r="A113" s="18" t="s">
        <v>498</v>
      </c>
      <c r="B113" s="16">
        <v>90700</v>
      </c>
      <c r="C113" s="18" t="s">
        <v>500</v>
      </c>
      <c r="D113" s="11">
        <v>2022000</v>
      </c>
      <c r="E113" s="9" t="s">
        <v>104</v>
      </c>
      <c r="F113" s="6">
        <v>539537.82999999996</v>
      </c>
      <c r="G113" s="6">
        <v>587058.93000000005</v>
      </c>
      <c r="H113" s="6">
        <v>632312.13</v>
      </c>
      <c r="I113" s="6">
        <v>644648.34</v>
      </c>
      <c r="J113" s="6">
        <v>2403557.23</v>
      </c>
    </row>
    <row r="114" spans="1:10">
      <c r="A114" s="18" t="s">
        <v>499</v>
      </c>
      <c r="B114" s="16">
        <v>90700</v>
      </c>
      <c r="C114" s="18" t="s">
        <v>467</v>
      </c>
    </row>
    <row r="115" spans="1:10">
      <c r="A115" s="18" t="s">
        <v>499</v>
      </c>
      <c r="B115" s="16">
        <v>90700</v>
      </c>
      <c r="C115" s="18" t="s">
        <v>500</v>
      </c>
      <c r="D115" s="11">
        <v>2023000</v>
      </c>
      <c r="E115" s="9" t="s">
        <v>105</v>
      </c>
      <c r="F115" s="6">
        <v>163506.76999999999</v>
      </c>
      <c r="G115" s="6">
        <v>178659.48</v>
      </c>
      <c r="H115" s="6">
        <v>193066.2</v>
      </c>
      <c r="I115" s="6">
        <v>196648.62</v>
      </c>
      <c r="J115" s="6">
        <v>731881.07</v>
      </c>
    </row>
    <row r="116" spans="1:10">
      <c r="A116" s="18" t="s">
        <v>507</v>
      </c>
      <c r="B116" s="16">
        <v>100100</v>
      </c>
      <c r="C116" s="18" t="s">
        <v>508</v>
      </c>
    </row>
    <row r="117" spans="1:10">
      <c r="A117" s="18" t="s">
        <v>507</v>
      </c>
      <c r="B117" s="16">
        <v>100100</v>
      </c>
      <c r="C117" s="18" t="s">
        <v>509</v>
      </c>
    </row>
    <row r="118" spans="1:10">
      <c r="A118" s="18" t="s">
        <v>507</v>
      </c>
      <c r="B118" s="16">
        <v>100100</v>
      </c>
      <c r="C118" s="18" t="s">
        <v>510</v>
      </c>
      <c r="D118" s="11">
        <v>2024000</v>
      </c>
      <c r="E118" s="9" t="s">
        <v>106</v>
      </c>
      <c r="F118" s="6">
        <v>5149242.62</v>
      </c>
      <c r="G118" s="6">
        <v>5589025.0700000003</v>
      </c>
      <c r="H118" s="6">
        <v>6008237.2300000004</v>
      </c>
      <c r="I118" s="6">
        <v>6128827.04</v>
      </c>
      <c r="J118" s="6">
        <v>22875331.960000001</v>
      </c>
    </row>
    <row r="119" spans="1:10">
      <c r="A119" s="18" t="s">
        <v>530</v>
      </c>
      <c r="B119" s="16">
        <v>100200</v>
      </c>
      <c r="C119" s="18" t="s">
        <v>527</v>
      </c>
    </row>
    <row r="120" spans="1:10">
      <c r="A120" s="18" t="s">
        <v>530</v>
      </c>
      <c r="B120" s="16">
        <v>100200</v>
      </c>
      <c r="C120" s="18" t="s">
        <v>525</v>
      </c>
      <c r="D120" s="11">
        <v>2025000</v>
      </c>
      <c r="E120" s="9" t="s">
        <v>107</v>
      </c>
      <c r="F120" s="6">
        <v>906999.69</v>
      </c>
      <c r="G120" s="6">
        <v>1055163.99</v>
      </c>
      <c r="H120" s="6">
        <v>1194182.19</v>
      </c>
      <c r="I120" s="6">
        <v>1200740.58</v>
      </c>
      <c r="J120" s="6">
        <v>4357086.45</v>
      </c>
    </row>
    <row r="121" spans="1:10">
      <c r="A121" s="18" t="s">
        <v>531</v>
      </c>
      <c r="B121" s="16">
        <v>100200</v>
      </c>
      <c r="C121" s="18" t="s">
        <v>527</v>
      </c>
    </row>
    <row r="122" spans="1:10">
      <c r="A122" s="18" t="s">
        <v>531</v>
      </c>
      <c r="B122" s="16">
        <v>100200</v>
      </c>
      <c r="C122" s="18" t="s">
        <v>540</v>
      </c>
    </row>
    <row r="123" spans="1:10">
      <c r="A123" s="18" t="s">
        <v>531</v>
      </c>
      <c r="B123" s="16">
        <v>100200</v>
      </c>
      <c r="C123" s="18" t="s">
        <v>525</v>
      </c>
      <c r="D123" s="11">
        <v>2026000</v>
      </c>
      <c r="E123" s="9" t="s">
        <v>108</v>
      </c>
      <c r="F123" s="6">
        <v>1573573.68</v>
      </c>
      <c r="G123" s="6">
        <v>1783139.41</v>
      </c>
      <c r="H123" s="6">
        <v>1978221.03</v>
      </c>
      <c r="I123" s="6">
        <v>2055134.9</v>
      </c>
      <c r="J123" s="6">
        <v>7390069.0199999996</v>
      </c>
    </row>
    <row r="124" spans="1:10">
      <c r="A124" s="18" t="s">
        <v>532</v>
      </c>
      <c r="B124" s="16">
        <v>100200</v>
      </c>
      <c r="C124" s="18" t="s">
        <v>527</v>
      </c>
    </row>
    <row r="125" spans="1:10">
      <c r="A125" s="18" t="s">
        <v>532</v>
      </c>
      <c r="B125" s="16">
        <v>100200</v>
      </c>
      <c r="C125" s="18" t="s">
        <v>525</v>
      </c>
      <c r="D125" s="11">
        <v>2027000</v>
      </c>
      <c r="E125" s="9" t="s">
        <v>109</v>
      </c>
      <c r="F125" s="6">
        <v>241267.06</v>
      </c>
      <c r="G125" s="6">
        <v>283937.42</v>
      </c>
      <c r="H125" s="6">
        <v>323920.39</v>
      </c>
      <c r="I125" s="6">
        <v>324988.38</v>
      </c>
      <c r="J125" s="6">
        <v>1174113.25</v>
      </c>
    </row>
    <row r="126" spans="1:10">
      <c r="A126" s="18" t="s">
        <v>541</v>
      </c>
      <c r="B126" s="16">
        <v>100300</v>
      </c>
      <c r="C126" s="18" t="s">
        <v>540</v>
      </c>
    </row>
    <row r="127" spans="1:10">
      <c r="A127" s="18" t="s">
        <v>541</v>
      </c>
      <c r="B127" s="16">
        <v>100300</v>
      </c>
      <c r="C127" s="18" t="s">
        <v>525</v>
      </c>
      <c r="D127" s="11">
        <v>2028000</v>
      </c>
      <c r="E127" s="9" t="s">
        <v>110</v>
      </c>
      <c r="F127" s="6">
        <v>1343231.47</v>
      </c>
      <c r="G127" s="6">
        <v>1465899.51</v>
      </c>
      <c r="H127" s="6">
        <v>1602974.5</v>
      </c>
      <c r="I127" s="6">
        <v>1655439</v>
      </c>
      <c r="J127" s="6">
        <v>6067544.4800000004</v>
      </c>
    </row>
    <row r="128" spans="1:10">
      <c r="A128" s="18" t="s">
        <v>542</v>
      </c>
      <c r="B128" s="16">
        <v>100300</v>
      </c>
      <c r="C128" s="18" t="s">
        <v>540</v>
      </c>
    </row>
    <row r="129" spans="1:10">
      <c r="A129" s="18" t="s">
        <v>542</v>
      </c>
      <c r="B129" s="16">
        <v>100300</v>
      </c>
      <c r="C129" s="18" t="s">
        <v>525</v>
      </c>
      <c r="D129" s="11">
        <v>2029000</v>
      </c>
      <c r="E129" s="9" t="s">
        <v>111</v>
      </c>
      <c r="F129" s="6">
        <v>1014941.09</v>
      </c>
      <c r="G129" s="6">
        <v>1109805.47</v>
      </c>
      <c r="H129" s="6">
        <v>1207632.05</v>
      </c>
      <c r="I129" s="6">
        <v>1267764.1599999999</v>
      </c>
      <c r="J129" s="6">
        <v>4600142.7699999996</v>
      </c>
    </row>
    <row r="130" spans="1:10">
      <c r="A130" s="18" t="s">
        <v>557</v>
      </c>
      <c r="B130" s="16">
        <v>110100</v>
      </c>
      <c r="C130" s="18" t="s">
        <v>297</v>
      </c>
    </row>
    <row r="131" spans="1:10">
      <c r="A131" s="18" t="s">
        <v>557</v>
      </c>
      <c r="B131" s="16">
        <v>110100</v>
      </c>
      <c r="C131" s="18" t="s">
        <v>304</v>
      </c>
    </row>
    <row r="132" spans="1:10">
      <c r="A132" s="18" t="s">
        <v>557</v>
      </c>
      <c r="B132" s="16">
        <v>110100</v>
      </c>
      <c r="C132" s="18" t="s">
        <v>305</v>
      </c>
      <c r="D132" s="11">
        <v>2030000</v>
      </c>
      <c r="E132" s="9" t="s">
        <v>112</v>
      </c>
      <c r="F132" s="6">
        <v>2878979.79</v>
      </c>
      <c r="G132" s="6">
        <v>3080798.05</v>
      </c>
      <c r="H132" s="6">
        <v>3274557.68</v>
      </c>
      <c r="I132" s="6">
        <v>3351132.02</v>
      </c>
      <c r="J132" s="6">
        <v>12585467.539999999</v>
      </c>
    </row>
    <row r="133" spans="1:10">
      <c r="A133" s="18" t="s">
        <v>603</v>
      </c>
      <c r="B133" s="16">
        <v>120100</v>
      </c>
      <c r="C133" s="18" t="s">
        <v>297</v>
      </c>
    </row>
    <row r="134" spans="1:10">
      <c r="A134" s="18" t="s">
        <v>603</v>
      </c>
      <c r="B134" s="16">
        <v>120100</v>
      </c>
      <c r="C134" s="18" t="s">
        <v>304</v>
      </c>
    </row>
    <row r="135" spans="1:10">
      <c r="A135" s="18" t="s">
        <v>603</v>
      </c>
      <c r="B135" s="16">
        <v>120100</v>
      </c>
      <c r="C135" s="18" t="s">
        <v>305</v>
      </c>
      <c r="D135" s="11">
        <v>2031000</v>
      </c>
      <c r="E135" s="9" t="s">
        <v>113</v>
      </c>
      <c r="F135" s="6">
        <v>1068601.1100000001</v>
      </c>
      <c r="G135" s="6">
        <v>1155770.8999999999</v>
      </c>
      <c r="H135" s="6">
        <v>1238991.18</v>
      </c>
      <c r="I135" s="6">
        <v>1264868.06</v>
      </c>
      <c r="J135" s="6">
        <v>4728231.25</v>
      </c>
    </row>
    <row r="136" spans="1:10">
      <c r="A136" s="18" t="s">
        <v>493</v>
      </c>
      <c r="B136" s="16">
        <v>90500</v>
      </c>
      <c r="C136" s="18" t="s">
        <v>467</v>
      </c>
    </row>
    <row r="137" spans="1:10">
      <c r="A137" s="18" t="s">
        <v>493</v>
      </c>
      <c r="B137" s="16">
        <v>90500</v>
      </c>
      <c r="C137" s="18" t="s">
        <v>494</v>
      </c>
      <c r="D137" s="11">
        <v>2032000</v>
      </c>
      <c r="E137" s="9" t="s">
        <v>114</v>
      </c>
      <c r="F137" s="6">
        <v>391860.79</v>
      </c>
      <c r="G137" s="6">
        <v>425021.19</v>
      </c>
      <c r="H137" s="6">
        <v>456640.19</v>
      </c>
      <c r="I137" s="6">
        <v>465880.98</v>
      </c>
      <c r="J137" s="6">
        <v>1739403.15</v>
      </c>
    </row>
    <row r="138" spans="1:10">
      <c r="A138" s="18" t="s">
        <v>298</v>
      </c>
      <c r="B138" s="16">
        <v>20100</v>
      </c>
      <c r="C138" s="18" t="s">
        <v>297</v>
      </c>
      <c r="D138" s="11">
        <v>2033000</v>
      </c>
      <c r="E138" s="9" t="s">
        <v>115</v>
      </c>
      <c r="F138" s="6">
        <v>190788</v>
      </c>
      <c r="G138" s="6">
        <v>212725</v>
      </c>
      <c r="H138" s="6">
        <v>219923</v>
      </c>
      <c r="I138" s="6">
        <v>247479</v>
      </c>
      <c r="J138" s="6">
        <v>870915</v>
      </c>
    </row>
    <row r="139" spans="1:10">
      <c r="A139" s="18" t="s">
        <v>299</v>
      </c>
      <c r="B139" s="16">
        <v>20100</v>
      </c>
      <c r="C139" s="18" t="s">
        <v>297</v>
      </c>
      <c r="D139" s="11">
        <v>2034000</v>
      </c>
      <c r="E139" s="9" t="s">
        <v>116</v>
      </c>
      <c r="F139" s="6">
        <v>40000</v>
      </c>
      <c r="G139" s="6">
        <v>45000</v>
      </c>
      <c r="H139" s="6">
        <v>45000</v>
      </c>
      <c r="I139" s="6">
        <v>60000</v>
      </c>
      <c r="J139" s="6">
        <v>190000</v>
      </c>
    </row>
    <row r="140" spans="1:10">
      <c r="A140" s="18" t="s">
        <v>300</v>
      </c>
      <c r="B140" s="16">
        <v>20100</v>
      </c>
      <c r="C140" s="18" t="s">
        <v>297</v>
      </c>
      <c r="D140" s="11">
        <v>2035000</v>
      </c>
      <c r="E140" s="9" t="s">
        <v>117</v>
      </c>
      <c r="F140" s="6">
        <v>10000</v>
      </c>
      <c r="G140" s="6">
        <v>12000</v>
      </c>
      <c r="H140" s="6">
        <v>15000</v>
      </c>
      <c r="I140" s="6">
        <v>15000</v>
      </c>
      <c r="J140" s="6">
        <v>52000</v>
      </c>
    </row>
    <row r="141" spans="1:10">
      <c r="A141" s="18" t="s">
        <v>302</v>
      </c>
      <c r="B141" s="16">
        <v>20100</v>
      </c>
      <c r="C141" s="18" t="s">
        <v>303</v>
      </c>
      <c r="D141" s="11">
        <v>2036000</v>
      </c>
      <c r="E141" s="9" t="s">
        <v>86</v>
      </c>
      <c r="F141" s="6">
        <v>5000</v>
      </c>
      <c r="G141" s="6">
        <v>5000</v>
      </c>
      <c r="H141" s="6">
        <v>5000</v>
      </c>
      <c r="I141" s="6">
        <v>5000</v>
      </c>
      <c r="J141" s="6">
        <v>20000</v>
      </c>
    </row>
    <row r="142" spans="1:10">
      <c r="A142" s="18" t="s">
        <v>306</v>
      </c>
      <c r="B142" s="16">
        <v>20100</v>
      </c>
      <c r="C142" s="18" t="s">
        <v>307</v>
      </c>
      <c r="D142" s="11">
        <v>2037000</v>
      </c>
      <c r="E142" s="9" t="s">
        <v>118</v>
      </c>
      <c r="F142" s="6">
        <v>9000</v>
      </c>
      <c r="G142" s="6">
        <v>12000</v>
      </c>
      <c r="H142" s="6">
        <v>15000</v>
      </c>
      <c r="I142" s="6">
        <v>25000</v>
      </c>
      <c r="J142" s="6">
        <v>61000</v>
      </c>
    </row>
    <row r="143" spans="1:10">
      <c r="A143" s="18" t="s">
        <v>308</v>
      </c>
      <c r="B143" s="16">
        <v>20100</v>
      </c>
      <c r="C143" s="18" t="s">
        <v>309</v>
      </c>
      <c r="D143" s="11">
        <v>2038000</v>
      </c>
      <c r="E143" s="9" t="s">
        <v>119</v>
      </c>
      <c r="F143" s="6">
        <v>8000</v>
      </c>
      <c r="G143" s="6">
        <v>10000</v>
      </c>
      <c r="H143" s="6">
        <v>12000</v>
      </c>
      <c r="I143" s="6">
        <v>15000</v>
      </c>
      <c r="J143" s="6">
        <v>45000</v>
      </c>
    </row>
    <row r="144" spans="1:10">
      <c r="A144" s="18" t="s">
        <v>310</v>
      </c>
      <c r="B144" s="16">
        <v>20200</v>
      </c>
      <c r="C144" s="18" t="s">
        <v>311</v>
      </c>
      <c r="D144" s="11">
        <v>2039000</v>
      </c>
      <c r="E144" s="9" t="s">
        <v>120</v>
      </c>
      <c r="F144" s="6">
        <v>10000</v>
      </c>
      <c r="G144" s="6">
        <v>12000</v>
      </c>
      <c r="H144" s="6">
        <v>15000</v>
      </c>
      <c r="I144" s="6">
        <v>25000</v>
      </c>
      <c r="J144" s="6">
        <v>62000</v>
      </c>
    </row>
    <row r="145" spans="1:10">
      <c r="A145" s="18" t="s">
        <v>312</v>
      </c>
      <c r="B145" s="16">
        <v>20300</v>
      </c>
      <c r="C145" s="18" t="s">
        <v>313</v>
      </c>
      <c r="D145" s="11">
        <v>2040000</v>
      </c>
      <c r="E145" s="9" t="s">
        <v>121</v>
      </c>
      <c r="F145" s="6">
        <v>18000</v>
      </c>
      <c r="G145" s="6">
        <v>21000</v>
      </c>
      <c r="H145" s="6">
        <v>25000</v>
      </c>
      <c r="I145" s="6">
        <v>38000</v>
      </c>
      <c r="J145" s="6">
        <v>102000</v>
      </c>
    </row>
    <row r="146" spans="1:10">
      <c r="A146" s="18" t="s">
        <v>318</v>
      </c>
      <c r="B146" s="16">
        <v>20400</v>
      </c>
      <c r="C146" s="18" t="s">
        <v>309</v>
      </c>
      <c r="D146" s="11">
        <v>2041000</v>
      </c>
      <c r="E146" s="9" t="s">
        <v>122</v>
      </c>
      <c r="F146" s="6">
        <v>6000</v>
      </c>
      <c r="G146" s="6">
        <v>7000</v>
      </c>
      <c r="H146" s="6">
        <v>12000</v>
      </c>
      <c r="I146" s="6">
        <v>20000</v>
      </c>
      <c r="J146" s="6">
        <v>45000</v>
      </c>
    </row>
    <row r="147" spans="1:10">
      <c r="A147" s="18" t="s">
        <v>316</v>
      </c>
      <c r="B147" s="16">
        <v>20400</v>
      </c>
      <c r="C147" s="18" t="s">
        <v>317</v>
      </c>
      <c r="D147" s="11">
        <v>2042000</v>
      </c>
      <c r="E147" s="9" t="s">
        <v>123</v>
      </c>
      <c r="F147" s="6">
        <v>2000</v>
      </c>
      <c r="G147" s="6">
        <v>3000</v>
      </c>
      <c r="H147" s="6">
        <v>4000</v>
      </c>
      <c r="I147" s="6">
        <v>5000</v>
      </c>
      <c r="J147" s="6">
        <v>14000</v>
      </c>
    </row>
    <row r="148" spans="1:10">
      <c r="A148" s="18" t="s">
        <v>320</v>
      </c>
      <c r="B148" s="16">
        <v>30100</v>
      </c>
      <c r="C148" s="18" t="s">
        <v>297</v>
      </c>
      <c r="D148" s="11">
        <v>2043000</v>
      </c>
      <c r="E148" s="9" t="s">
        <v>124</v>
      </c>
      <c r="F148" s="6">
        <v>10000</v>
      </c>
      <c r="G148" s="6">
        <v>15000</v>
      </c>
      <c r="H148" s="6">
        <v>15000</v>
      </c>
      <c r="I148" s="6">
        <v>20000</v>
      </c>
      <c r="J148" s="6">
        <v>60000</v>
      </c>
    </row>
    <row r="149" spans="1:10">
      <c r="A149" s="18" t="s">
        <v>321</v>
      </c>
      <c r="B149" s="16">
        <v>30100</v>
      </c>
      <c r="C149" s="18" t="s">
        <v>303</v>
      </c>
      <c r="D149" s="11">
        <v>2044000</v>
      </c>
      <c r="E149" s="9" t="s">
        <v>86</v>
      </c>
      <c r="F149" s="6">
        <v>2000</v>
      </c>
      <c r="G149" s="6">
        <v>5000</v>
      </c>
      <c r="H149" s="6">
        <v>5000</v>
      </c>
      <c r="I149" s="6">
        <v>5000</v>
      </c>
      <c r="J149" s="6">
        <v>17000</v>
      </c>
    </row>
    <row r="150" spans="1:10">
      <c r="A150" s="18" t="s">
        <v>327</v>
      </c>
      <c r="B150" s="16">
        <v>30100</v>
      </c>
      <c r="C150" s="18" t="s">
        <v>328</v>
      </c>
      <c r="D150" s="11">
        <v>2045000</v>
      </c>
      <c r="E150" s="9" t="s">
        <v>125</v>
      </c>
      <c r="F150" s="6">
        <v>40000</v>
      </c>
      <c r="G150" s="6">
        <v>45000</v>
      </c>
      <c r="H150" s="6">
        <v>50000</v>
      </c>
      <c r="I150" s="6">
        <v>50000</v>
      </c>
      <c r="J150" s="6">
        <v>185000</v>
      </c>
    </row>
    <row r="151" spans="1:10">
      <c r="A151" s="18" t="s">
        <v>322</v>
      </c>
      <c r="B151" s="16">
        <v>30100</v>
      </c>
      <c r="C151" s="18" t="s">
        <v>323</v>
      </c>
      <c r="D151" s="11">
        <v>2046000</v>
      </c>
      <c r="E151" s="9" t="s">
        <v>126</v>
      </c>
      <c r="F151" s="6">
        <v>25000</v>
      </c>
      <c r="G151" s="6">
        <v>30000</v>
      </c>
      <c r="H151" s="6">
        <v>40000</v>
      </c>
      <c r="I151" s="6">
        <v>60000</v>
      </c>
      <c r="J151" s="6">
        <v>155000</v>
      </c>
    </row>
    <row r="152" spans="1:10">
      <c r="A152" s="18" t="s">
        <v>324</v>
      </c>
      <c r="B152" s="16">
        <v>30100</v>
      </c>
      <c r="C152" s="18" t="s">
        <v>325</v>
      </c>
      <c r="D152" s="11">
        <v>2047000</v>
      </c>
      <c r="E152" s="9" t="s">
        <v>127</v>
      </c>
      <c r="F152" s="6">
        <v>1000</v>
      </c>
      <c r="G152" s="6">
        <v>5000</v>
      </c>
      <c r="H152" s="6">
        <v>5000</v>
      </c>
      <c r="I152" s="6">
        <v>10000</v>
      </c>
      <c r="J152" s="6">
        <v>21000</v>
      </c>
    </row>
    <row r="153" spans="1:10">
      <c r="A153" s="18" t="s">
        <v>326</v>
      </c>
      <c r="B153" s="16">
        <v>30100</v>
      </c>
      <c r="C153" s="18" t="s">
        <v>325</v>
      </c>
      <c r="D153" s="11">
        <v>2048000</v>
      </c>
      <c r="E153" s="9" t="s">
        <v>128</v>
      </c>
      <c r="F153" s="6">
        <v>93418.65</v>
      </c>
      <c r="G153" s="6">
        <v>72245.03</v>
      </c>
      <c r="H153" s="6">
        <v>80088.42</v>
      </c>
      <c r="I153" s="6">
        <v>80990.990000000005</v>
      </c>
      <c r="J153" s="6">
        <v>326743.09000000003</v>
      </c>
    </row>
    <row r="154" spans="1:10">
      <c r="A154" s="18" t="s">
        <v>331</v>
      </c>
      <c r="B154" s="16">
        <v>30200</v>
      </c>
      <c r="C154" s="18" t="s">
        <v>330</v>
      </c>
      <c r="D154" s="11">
        <v>2049000</v>
      </c>
      <c r="E154" s="9" t="s">
        <v>129</v>
      </c>
      <c r="F154" s="6">
        <v>149158</v>
      </c>
      <c r="G154" s="6">
        <v>151376</v>
      </c>
      <c r="H154" s="6">
        <v>162951</v>
      </c>
      <c r="I154" s="6">
        <v>211958</v>
      </c>
      <c r="J154" s="6">
        <v>675443</v>
      </c>
    </row>
    <row r="155" spans="1:10">
      <c r="A155" s="18" t="s">
        <v>332</v>
      </c>
      <c r="B155" s="16">
        <v>30200</v>
      </c>
      <c r="C155" s="18" t="s">
        <v>330</v>
      </c>
      <c r="D155" s="11">
        <v>2050000</v>
      </c>
      <c r="E155" s="9" t="s">
        <v>130</v>
      </c>
      <c r="F155" s="6">
        <v>134000</v>
      </c>
      <c r="G155" s="6">
        <v>140000</v>
      </c>
      <c r="H155" s="6">
        <v>147000</v>
      </c>
      <c r="I155" s="6">
        <v>173000</v>
      </c>
      <c r="J155" s="6">
        <v>594000</v>
      </c>
    </row>
    <row r="156" spans="1:10">
      <c r="A156" s="18" t="s">
        <v>333</v>
      </c>
      <c r="B156" s="16">
        <v>30200</v>
      </c>
      <c r="C156" s="18" t="s">
        <v>330</v>
      </c>
      <c r="D156" s="11">
        <v>2051000</v>
      </c>
      <c r="E156" s="9" t="s">
        <v>131</v>
      </c>
      <c r="F156" s="6">
        <v>5000</v>
      </c>
      <c r="G156" s="6">
        <v>5000</v>
      </c>
      <c r="H156" s="6">
        <v>5000</v>
      </c>
      <c r="I156" s="6">
        <v>8000</v>
      </c>
      <c r="J156" s="6">
        <v>23000</v>
      </c>
    </row>
    <row r="157" spans="1:10">
      <c r="A157" s="18" t="s">
        <v>334</v>
      </c>
      <c r="B157" s="16">
        <v>30200</v>
      </c>
      <c r="C157" s="18" t="s">
        <v>330</v>
      </c>
      <c r="D157" s="11">
        <v>2052000</v>
      </c>
      <c r="E157" s="9" t="s">
        <v>132</v>
      </c>
      <c r="F157" s="6">
        <v>20000</v>
      </c>
      <c r="G157" s="6">
        <v>40000</v>
      </c>
      <c r="H157" s="6">
        <v>40000</v>
      </c>
      <c r="I157" s="6">
        <v>50000</v>
      </c>
      <c r="J157" s="6">
        <v>150000</v>
      </c>
    </row>
    <row r="158" spans="1:10">
      <c r="A158" s="18" t="s">
        <v>335</v>
      </c>
      <c r="B158" s="16">
        <v>30200</v>
      </c>
      <c r="C158" s="18" t="s">
        <v>330</v>
      </c>
      <c r="D158" s="11">
        <v>2053000</v>
      </c>
      <c r="E158" s="9" t="s">
        <v>133</v>
      </c>
      <c r="F158" s="6">
        <v>5000</v>
      </c>
      <c r="G158" s="6">
        <v>5000</v>
      </c>
      <c r="H158" s="6">
        <v>8000</v>
      </c>
      <c r="I158" s="6">
        <v>10000</v>
      </c>
      <c r="J158" s="6">
        <v>28000</v>
      </c>
    </row>
    <row r="159" spans="1:10">
      <c r="A159" s="18" t="s">
        <v>336</v>
      </c>
      <c r="B159" s="16">
        <v>30200</v>
      </c>
      <c r="C159" s="18" t="s">
        <v>330</v>
      </c>
      <c r="D159" s="11">
        <v>2054000</v>
      </c>
      <c r="E159" s="9" t="s">
        <v>134</v>
      </c>
      <c r="F159" s="6">
        <v>5000</v>
      </c>
      <c r="G159" s="6">
        <v>5000</v>
      </c>
      <c r="H159" s="6">
        <v>8000</v>
      </c>
      <c r="I159" s="6">
        <v>10000</v>
      </c>
      <c r="J159" s="6">
        <v>28000</v>
      </c>
    </row>
    <row r="160" spans="1:10">
      <c r="A160" s="18" t="s">
        <v>337</v>
      </c>
      <c r="B160" s="16">
        <v>40100</v>
      </c>
      <c r="C160" s="18" t="s">
        <v>338</v>
      </c>
      <c r="D160" s="11">
        <v>2055000</v>
      </c>
      <c r="E160" s="9" t="s">
        <v>135</v>
      </c>
      <c r="F160" s="6">
        <v>20000</v>
      </c>
      <c r="G160" s="6">
        <v>20000</v>
      </c>
      <c r="H160" s="6">
        <v>20000</v>
      </c>
      <c r="I160" s="6">
        <v>20000</v>
      </c>
      <c r="J160" s="6">
        <v>80000</v>
      </c>
    </row>
    <row r="161" spans="1:10">
      <c r="A161" s="18" t="s">
        <v>339</v>
      </c>
      <c r="B161" s="16">
        <v>40100</v>
      </c>
      <c r="C161" s="18" t="s">
        <v>338</v>
      </c>
      <c r="D161" s="11">
        <v>2056000</v>
      </c>
      <c r="E161" s="9" t="s">
        <v>136</v>
      </c>
      <c r="F161" s="6">
        <v>67185.48</v>
      </c>
      <c r="G161" s="6">
        <v>62987.93</v>
      </c>
      <c r="H161" s="6">
        <v>64707.62</v>
      </c>
      <c r="I161" s="6">
        <v>100000</v>
      </c>
      <c r="J161" s="6">
        <v>294881.03000000003</v>
      </c>
    </row>
    <row r="162" spans="1:10">
      <c r="A162" s="18" t="s">
        <v>340</v>
      </c>
      <c r="B162" s="16">
        <v>40100</v>
      </c>
      <c r="C162" s="18" t="s">
        <v>338</v>
      </c>
      <c r="D162" s="11">
        <v>2057000</v>
      </c>
      <c r="E162" s="9" t="s">
        <v>137</v>
      </c>
      <c r="F162" s="6">
        <v>30000</v>
      </c>
      <c r="G162" s="6">
        <v>35000</v>
      </c>
      <c r="H162" s="6">
        <v>40000</v>
      </c>
      <c r="I162" s="6">
        <v>45000</v>
      </c>
      <c r="J162" s="6">
        <v>150000</v>
      </c>
    </row>
    <row r="163" spans="1:10">
      <c r="A163" s="18" t="s">
        <v>342</v>
      </c>
      <c r="B163" s="16">
        <v>40100</v>
      </c>
      <c r="C163" s="18" t="s">
        <v>303</v>
      </c>
      <c r="D163" s="11">
        <v>2058000</v>
      </c>
      <c r="E163" s="9" t="s">
        <v>86</v>
      </c>
      <c r="F163" s="6">
        <v>5000</v>
      </c>
      <c r="G163" s="6">
        <v>5000</v>
      </c>
      <c r="H163" s="6">
        <v>5000</v>
      </c>
      <c r="I163" s="6">
        <v>5000</v>
      </c>
      <c r="J163" s="6">
        <v>20000</v>
      </c>
    </row>
    <row r="164" spans="1:10">
      <c r="A164" s="18" t="s">
        <v>343</v>
      </c>
      <c r="B164" s="16">
        <v>40100</v>
      </c>
      <c r="C164" s="18" t="s">
        <v>344</v>
      </c>
      <c r="D164" s="11">
        <v>2059000</v>
      </c>
      <c r="E164" s="9" t="s">
        <v>138</v>
      </c>
      <c r="F164" s="6">
        <v>10000</v>
      </c>
      <c r="G164" s="6">
        <v>15000</v>
      </c>
      <c r="H164" s="6">
        <v>20000</v>
      </c>
      <c r="I164" s="6">
        <v>25000</v>
      </c>
      <c r="J164" s="6">
        <v>70000</v>
      </c>
    </row>
    <row r="165" spans="1:10">
      <c r="A165" s="18" t="s">
        <v>345</v>
      </c>
      <c r="B165" s="16">
        <v>40200</v>
      </c>
      <c r="C165" s="18" t="s">
        <v>346</v>
      </c>
      <c r="D165" s="11">
        <v>2060000</v>
      </c>
      <c r="E165" s="9" t="s">
        <v>139</v>
      </c>
      <c r="F165" s="6">
        <v>20000</v>
      </c>
      <c r="G165" s="6">
        <v>30000</v>
      </c>
      <c r="H165" s="6">
        <v>35000</v>
      </c>
      <c r="I165" s="6">
        <v>50446.33</v>
      </c>
      <c r="J165" s="6">
        <v>135446.32999999999</v>
      </c>
    </row>
    <row r="166" spans="1:10">
      <c r="A166" s="18" t="s">
        <v>349</v>
      </c>
      <c r="B166" s="16">
        <v>40200</v>
      </c>
      <c r="C166" s="18" t="s">
        <v>350</v>
      </c>
      <c r="D166" s="11">
        <v>2061000</v>
      </c>
      <c r="E166" s="9" t="s">
        <v>140</v>
      </c>
      <c r="F166" s="6">
        <v>10000</v>
      </c>
      <c r="G166" s="6">
        <v>15000</v>
      </c>
      <c r="H166" s="6">
        <v>15000</v>
      </c>
      <c r="I166" s="6">
        <v>15000</v>
      </c>
      <c r="J166" s="6">
        <v>55000</v>
      </c>
    </row>
    <row r="167" spans="1:10">
      <c r="A167" s="18" t="s">
        <v>351</v>
      </c>
      <c r="B167" s="16">
        <v>40200</v>
      </c>
      <c r="C167" s="18" t="s">
        <v>350</v>
      </c>
      <c r="D167" s="11">
        <v>2062000</v>
      </c>
      <c r="E167" s="9" t="s">
        <v>141</v>
      </c>
      <c r="F167" s="6">
        <v>20000</v>
      </c>
      <c r="G167" s="6">
        <v>22000</v>
      </c>
      <c r="H167" s="6">
        <v>22000</v>
      </c>
      <c r="I167" s="6">
        <v>25000</v>
      </c>
      <c r="J167" s="6">
        <v>89000</v>
      </c>
    </row>
    <row r="168" spans="1:10">
      <c r="A168" s="18" t="s">
        <v>352</v>
      </c>
      <c r="B168" s="16">
        <v>40200</v>
      </c>
      <c r="C168" s="18" t="s">
        <v>350</v>
      </c>
      <c r="D168" s="11">
        <v>2063000</v>
      </c>
      <c r="E168" s="9" t="s">
        <v>142</v>
      </c>
      <c r="F168" s="6">
        <v>15000</v>
      </c>
      <c r="G168" s="6">
        <v>20000</v>
      </c>
      <c r="H168" s="6">
        <v>20000</v>
      </c>
      <c r="I168" s="6">
        <v>20000</v>
      </c>
      <c r="J168" s="6">
        <v>75000</v>
      </c>
    </row>
    <row r="169" spans="1:10">
      <c r="A169" s="18" t="s">
        <v>347</v>
      </c>
      <c r="B169" s="16">
        <v>40200</v>
      </c>
      <c r="C169" s="18" t="s">
        <v>348</v>
      </c>
      <c r="D169" s="11">
        <v>2064000</v>
      </c>
      <c r="E169" s="9" t="s">
        <v>143</v>
      </c>
      <c r="F169" s="6">
        <v>10000</v>
      </c>
      <c r="G169" s="6">
        <v>10000</v>
      </c>
      <c r="H169" s="6">
        <v>15000</v>
      </c>
      <c r="I169" s="6">
        <v>15000</v>
      </c>
      <c r="J169" s="6">
        <v>50000</v>
      </c>
    </row>
    <row r="170" spans="1:10">
      <c r="A170" s="18" t="s">
        <v>356</v>
      </c>
      <c r="B170" s="16">
        <v>50100</v>
      </c>
      <c r="C170" s="18" t="s">
        <v>297</v>
      </c>
      <c r="D170" s="11">
        <v>2065000</v>
      </c>
      <c r="E170" s="9" t="s">
        <v>136</v>
      </c>
      <c r="F170" s="6">
        <v>101270.05</v>
      </c>
      <c r="G170" s="6">
        <v>116987.88</v>
      </c>
      <c r="H170" s="6">
        <v>125739.03</v>
      </c>
      <c r="I170" s="6">
        <v>150000</v>
      </c>
      <c r="J170" s="6">
        <v>493996.96</v>
      </c>
    </row>
    <row r="171" spans="1:10">
      <c r="A171" s="18" t="s">
        <v>357</v>
      </c>
      <c r="B171" s="16">
        <v>50100</v>
      </c>
      <c r="C171" s="18" t="s">
        <v>297</v>
      </c>
      <c r="D171" s="11">
        <v>2066000</v>
      </c>
      <c r="E171" s="9" t="s">
        <v>144</v>
      </c>
      <c r="F171" s="6">
        <v>2000</v>
      </c>
      <c r="G171" s="6">
        <v>2262.06</v>
      </c>
      <c r="H171" s="6">
        <v>2558.4499999999998</v>
      </c>
      <c r="I171" s="6">
        <v>3000</v>
      </c>
      <c r="J171" s="6">
        <v>9820.51</v>
      </c>
    </row>
    <row r="172" spans="1:10">
      <c r="A172" s="18" t="s">
        <v>358</v>
      </c>
      <c r="B172" s="16">
        <v>50100</v>
      </c>
      <c r="C172" s="18" t="s">
        <v>297</v>
      </c>
      <c r="D172" s="11">
        <v>2067000</v>
      </c>
      <c r="E172" s="9" t="s">
        <v>145</v>
      </c>
      <c r="F172" s="6">
        <v>5000</v>
      </c>
      <c r="G172" s="6">
        <v>5000</v>
      </c>
      <c r="H172" s="6">
        <v>5000</v>
      </c>
      <c r="I172" s="6">
        <v>5000</v>
      </c>
      <c r="J172" s="6">
        <v>20000</v>
      </c>
    </row>
    <row r="173" spans="1:10">
      <c r="A173" s="18" t="s">
        <v>359</v>
      </c>
      <c r="B173" s="16">
        <v>50100</v>
      </c>
      <c r="C173" s="18" t="s">
        <v>297</v>
      </c>
      <c r="D173" s="11">
        <v>2068000</v>
      </c>
      <c r="E173" s="9" t="s">
        <v>146</v>
      </c>
      <c r="F173" s="6">
        <v>1</v>
      </c>
      <c r="G173" s="6">
        <v>1</v>
      </c>
      <c r="H173" s="6">
        <v>1</v>
      </c>
      <c r="I173" s="6">
        <v>29454.54</v>
      </c>
      <c r="J173" s="6">
        <v>29457.54</v>
      </c>
    </row>
    <row r="174" spans="1:10">
      <c r="A174" s="18" t="s">
        <v>360</v>
      </c>
      <c r="B174" s="16">
        <v>50100</v>
      </c>
      <c r="C174" s="18" t="s">
        <v>297</v>
      </c>
      <c r="D174" s="11">
        <v>2069000</v>
      </c>
      <c r="E174" s="9" t="s">
        <v>147</v>
      </c>
      <c r="F174" s="6">
        <v>10000</v>
      </c>
      <c r="G174" s="6">
        <v>11310.3</v>
      </c>
      <c r="H174" s="6">
        <v>12792.28</v>
      </c>
      <c r="I174" s="6">
        <v>14000</v>
      </c>
      <c r="J174" s="6">
        <v>48102.58</v>
      </c>
    </row>
    <row r="175" spans="1:10">
      <c r="A175" s="18" t="s">
        <v>365</v>
      </c>
      <c r="B175" s="16">
        <v>50100</v>
      </c>
      <c r="C175" s="18" t="s">
        <v>303</v>
      </c>
      <c r="D175" s="11">
        <v>2070000</v>
      </c>
      <c r="E175" s="9" t="s">
        <v>86</v>
      </c>
      <c r="F175" s="6">
        <v>5000</v>
      </c>
      <c r="G175" s="6">
        <v>5655</v>
      </c>
      <c r="H175" s="6">
        <v>6396</v>
      </c>
      <c r="I175" s="6">
        <v>7000</v>
      </c>
      <c r="J175" s="6">
        <v>24051</v>
      </c>
    </row>
    <row r="176" spans="1:10">
      <c r="A176" s="18" t="s">
        <v>366</v>
      </c>
      <c r="B176" s="16">
        <v>50100</v>
      </c>
      <c r="C176" s="18" t="s">
        <v>303</v>
      </c>
      <c r="D176" s="11">
        <v>2071000</v>
      </c>
      <c r="E176" s="9" t="s">
        <v>148</v>
      </c>
      <c r="F176" s="6">
        <v>5000</v>
      </c>
      <c r="G176" s="6">
        <v>5655</v>
      </c>
      <c r="H176" s="6">
        <v>6396</v>
      </c>
      <c r="I176" s="6">
        <v>7000</v>
      </c>
      <c r="J176" s="6">
        <v>24051</v>
      </c>
    </row>
    <row r="177" spans="1:10">
      <c r="A177" s="18" t="s">
        <v>364</v>
      </c>
      <c r="B177" s="16">
        <v>50100</v>
      </c>
      <c r="C177" s="18" t="s">
        <v>363</v>
      </c>
      <c r="D177" s="11">
        <v>2072000</v>
      </c>
      <c r="E177" s="9" t="s">
        <v>149</v>
      </c>
      <c r="F177" s="6">
        <v>90000</v>
      </c>
      <c r="G177" s="6">
        <v>100000</v>
      </c>
      <c r="H177" s="6">
        <v>110000</v>
      </c>
      <c r="I177" s="6">
        <v>120000</v>
      </c>
      <c r="J177" s="6">
        <v>420000</v>
      </c>
    </row>
    <row r="178" spans="1:10">
      <c r="A178" s="18" t="s">
        <v>361</v>
      </c>
      <c r="B178" s="16">
        <v>50100</v>
      </c>
      <c r="C178" s="18" t="s">
        <v>297</v>
      </c>
      <c r="D178" s="11">
        <v>2073000</v>
      </c>
      <c r="E178" s="9" t="s">
        <v>150</v>
      </c>
      <c r="F178" s="6">
        <v>1</v>
      </c>
      <c r="G178" s="6">
        <v>1</v>
      </c>
      <c r="H178" s="6">
        <v>1</v>
      </c>
      <c r="I178" s="6">
        <v>1</v>
      </c>
      <c r="J178" s="6">
        <v>4</v>
      </c>
    </row>
    <row r="179" spans="1:10">
      <c r="A179" s="18" t="s">
        <v>372</v>
      </c>
      <c r="B179" s="16">
        <v>60100</v>
      </c>
      <c r="C179" s="18" t="s">
        <v>371</v>
      </c>
      <c r="D179" s="11">
        <v>2074000</v>
      </c>
      <c r="E179" s="9" t="s">
        <v>136</v>
      </c>
      <c r="F179" s="6">
        <v>270983.73</v>
      </c>
      <c r="G179" s="6">
        <v>320000</v>
      </c>
      <c r="H179" s="6">
        <v>343433.75</v>
      </c>
      <c r="I179" s="6">
        <v>410000</v>
      </c>
      <c r="J179" s="6">
        <v>1344417.48</v>
      </c>
    </row>
    <row r="180" spans="1:10">
      <c r="A180" s="18" t="s">
        <v>373</v>
      </c>
      <c r="B180" s="16">
        <v>60100</v>
      </c>
      <c r="C180" s="18" t="s">
        <v>371</v>
      </c>
      <c r="D180" s="11">
        <v>2075000</v>
      </c>
      <c r="E180" s="9" t="s">
        <v>116</v>
      </c>
      <c r="F180" s="6">
        <v>15000</v>
      </c>
      <c r="G180" s="6">
        <v>18000</v>
      </c>
      <c r="H180" s="6">
        <v>21000</v>
      </c>
      <c r="I180" s="6">
        <v>24000</v>
      </c>
      <c r="J180" s="6">
        <v>78000</v>
      </c>
    </row>
    <row r="181" spans="1:10">
      <c r="A181" s="18" t="s">
        <v>374</v>
      </c>
      <c r="B181" s="16">
        <v>60100</v>
      </c>
      <c r="C181" s="18" t="s">
        <v>371</v>
      </c>
      <c r="D181" s="11">
        <v>2076000</v>
      </c>
      <c r="E181" s="9" t="s">
        <v>151</v>
      </c>
      <c r="F181" s="6">
        <v>100000</v>
      </c>
      <c r="G181" s="6">
        <v>115624.82</v>
      </c>
      <c r="H181" s="6">
        <v>130000</v>
      </c>
      <c r="I181" s="6">
        <v>160000</v>
      </c>
      <c r="J181" s="6">
        <v>505624.82</v>
      </c>
    </row>
    <row r="182" spans="1:10">
      <c r="A182" s="18" t="s">
        <v>376</v>
      </c>
      <c r="B182" s="16">
        <v>60100</v>
      </c>
      <c r="C182" s="18" t="s">
        <v>363</v>
      </c>
      <c r="D182" s="11">
        <v>2077000</v>
      </c>
      <c r="E182" s="9" t="s">
        <v>152</v>
      </c>
      <c r="F182" s="6">
        <v>469500</v>
      </c>
      <c r="G182" s="6">
        <v>519500</v>
      </c>
      <c r="H182" s="6">
        <v>569500</v>
      </c>
      <c r="I182" s="6">
        <v>741095.38</v>
      </c>
      <c r="J182" s="6">
        <v>2299595.38</v>
      </c>
    </row>
    <row r="183" spans="1:10">
      <c r="A183" s="18" t="s">
        <v>377</v>
      </c>
      <c r="B183" s="16">
        <v>60100</v>
      </c>
      <c r="C183" s="18" t="s">
        <v>303</v>
      </c>
      <c r="D183" s="11">
        <v>2078000</v>
      </c>
      <c r="E183" s="9" t="s">
        <v>153</v>
      </c>
      <c r="F183" s="6">
        <v>5000</v>
      </c>
      <c r="G183" s="6">
        <v>5000</v>
      </c>
      <c r="H183" s="6">
        <v>5000</v>
      </c>
      <c r="I183" s="6">
        <v>5000</v>
      </c>
      <c r="J183" s="6">
        <v>20000</v>
      </c>
    </row>
    <row r="184" spans="1:10">
      <c r="A184" s="18" t="s">
        <v>378</v>
      </c>
      <c r="B184" s="16">
        <v>60100</v>
      </c>
      <c r="C184" s="18" t="s">
        <v>379</v>
      </c>
      <c r="D184" s="11">
        <v>2079000</v>
      </c>
      <c r="E184" s="9" t="s">
        <v>154</v>
      </c>
      <c r="F184" s="6">
        <v>5000</v>
      </c>
      <c r="G184" s="6">
        <v>5000</v>
      </c>
      <c r="H184" s="6">
        <v>5000</v>
      </c>
      <c r="I184" s="6">
        <v>5000</v>
      </c>
      <c r="J184" s="6">
        <v>20000</v>
      </c>
    </row>
    <row r="185" spans="1:10">
      <c r="A185" s="18" t="s">
        <v>380</v>
      </c>
      <c r="B185" s="16">
        <v>60100</v>
      </c>
      <c r="C185" s="18" t="s">
        <v>379</v>
      </c>
      <c r="D185" s="11">
        <v>2080000</v>
      </c>
      <c r="E185" s="9" t="s">
        <v>155</v>
      </c>
      <c r="F185" s="6">
        <v>500</v>
      </c>
      <c r="G185" s="6">
        <v>500</v>
      </c>
      <c r="H185" s="6">
        <v>500</v>
      </c>
      <c r="I185" s="6">
        <v>500</v>
      </c>
      <c r="J185" s="6">
        <v>2000</v>
      </c>
    </row>
    <row r="186" spans="1:10">
      <c r="A186" s="18" t="s">
        <v>381</v>
      </c>
      <c r="B186" s="16">
        <v>60100</v>
      </c>
      <c r="C186" s="18" t="s">
        <v>379</v>
      </c>
      <c r="D186" s="11">
        <v>2081000</v>
      </c>
      <c r="E186" s="9" t="s">
        <v>156</v>
      </c>
      <c r="F186" s="6">
        <v>5000</v>
      </c>
      <c r="G186" s="6">
        <v>5000</v>
      </c>
      <c r="H186" s="6">
        <v>5000</v>
      </c>
      <c r="I186" s="6">
        <v>5000</v>
      </c>
      <c r="J186" s="6">
        <v>20000</v>
      </c>
    </row>
    <row r="187" spans="1:10">
      <c r="A187" s="18" t="s">
        <v>375</v>
      </c>
      <c r="B187" s="16">
        <v>60100</v>
      </c>
      <c r="C187" s="18" t="s">
        <v>371</v>
      </c>
      <c r="D187" s="11">
        <v>2082000</v>
      </c>
      <c r="E187" s="9" t="s">
        <v>157</v>
      </c>
      <c r="F187" s="6">
        <v>5000</v>
      </c>
      <c r="G187" s="6">
        <v>5000</v>
      </c>
      <c r="H187" s="6">
        <v>5000</v>
      </c>
      <c r="I187" s="6">
        <v>5000</v>
      </c>
      <c r="J187" s="6">
        <v>20000</v>
      </c>
    </row>
    <row r="188" spans="1:10">
      <c r="A188" s="18" t="s">
        <v>403</v>
      </c>
      <c r="B188" s="16">
        <v>70100</v>
      </c>
      <c r="C188" s="18" t="s">
        <v>391</v>
      </c>
    </row>
    <row r="189" spans="1:10">
      <c r="A189" s="18" t="s">
        <v>403</v>
      </c>
      <c r="B189" s="16">
        <v>70200</v>
      </c>
      <c r="C189" s="18" t="s">
        <v>384</v>
      </c>
      <c r="D189" s="11">
        <v>2083000</v>
      </c>
      <c r="E189" s="9" t="s">
        <v>158</v>
      </c>
      <c r="F189" s="6">
        <v>2001</v>
      </c>
      <c r="G189" s="6">
        <v>4500</v>
      </c>
      <c r="H189" s="6">
        <v>6500</v>
      </c>
      <c r="I189" s="6">
        <v>11000</v>
      </c>
      <c r="J189" s="6">
        <v>24001</v>
      </c>
    </row>
    <row r="190" spans="1:10">
      <c r="A190" s="18" t="s">
        <v>388</v>
      </c>
      <c r="B190" s="16">
        <v>70100</v>
      </c>
      <c r="C190" s="18" t="s">
        <v>389</v>
      </c>
      <c r="D190" s="11">
        <v>2084000</v>
      </c>
      <c r="E190" s="9" t="s">
        <v>159</v>
      </c>
      <c r="F190" s="6">
        <v>22001</v>
      </c>
      <c r="G190" s="6">
        <v>24251</v>
      </c>
      <c r="H190" s="6">
        <v>34001</v>
      </c>
      <c r="I190" s="6">
        <v>56501</v>
      </c>
      <c r="J190" s="6">
        <v>136754</v>
      </c>
    </row>
    <row r="191" spans="1:10">
      <c r="A191" s="18" t="s">
        <v>404</v>
      </c>
      <c r="B191" s="16">
        <v>70100</v>
      </c>
      <c r="C191" s="18" t="s">
        <v>391</v>
      </c>
      <c r="D191" s="11">
        <v>2085000</v>
      </c>
      <c r="E191" s="9" t="s">
        <v>160</v>
      </c>
      <c r="F191" s="6">
        <v>101</v>
      </c>
      <c r="G191" s="6">
        <v>101</v>
      </c>
      <c r="H191" s="6">
        <v>1001</v>
      </c>
      <c r="I191" s="6">
        <v>2001</v>
      </c>
      <c r="J191" s="6">
        <v>3204</v>
      </c>
    </row>
    <row r="192" spans="1:10">
      <c r="A192" s="18" t="s">
        <v>383</v>
      </c>
      <c r="B192" s="16">
        <v>70100</v>
      </c>
      <c r="C192" s="18" t="s">
        <v>384</v>
      </c>
      <c r="D192" s="11">
        <v>2086000</v>
      </c>
      <c r="E192" s="9" t="s">
        <v>161</v>
      </c>
      <c r="F192" s="6">
        <v>1001</v>
      </c>
      <c r="G192" s="6">
        <v>3000</v>
      </c>
      <c r="H192" s="6">
        <v>5000</v>
      </c>
      <c r="I192" s="6">
        <v>8500</v>
      </c>
      <c r="J192" s="6">
        <v>17501</v>
      </c>
    </row>
    <row r="193" spans="1:10">
      <c r="A193" s="18" t="s">
        <v>414</v>
      </c>
      <c r="B193" s="16">
        <v>70200</v>
      </c>
      <c r="C193" s="18" t="s">
        <v>297</v>
      </c>
      <c r="D193" s="11">
        <v>2087000</v>
      </c>
      <c r="E193" s="9" t="s">
        <v>162</v>
      </c>
      <c r="F193" s="6">
        <v>55000</v>
      </c>
      <c r="G193" s="6">
        <v>61659.07</v>
      </c>
      <c r="H193" s="6">
        <v>65954.460000000006</v>
      </c>
      <c r="I193" s="6">
        <v>75000</v>
      </c>
      <c r="J193" s="6">
        <v>257613.53</v>
      </c>
    </row>
    <row r="194" spans="1:10">
      <c r="A194" s="18" t="s">
        <v>415</v>
      </c>
      <c r="B194" s="16">
        <v>70200</v>
      </c>
      <c r="C194" s="18" t="s">
        <v>303</v>
      </c>
      <c r="D194" s="11">
        <v>2088000</v>
      </c>
      <c r="E194" s="9" t="s">
        <v>163</v>
      </c>
      <c r="F194" s="6">
        <v>2000</v>
      </c>
      <c r="G194" s="6">
        <v>2100</v>
      </c>
      <c r="H194" s="6">
        <v>2705</v>
      </c>
      <c r="I194" s="6">
        <v>3870</v>
      </c>
      <c r="J194" s="6">
        <v>10675</v>
      </c>
    </row>
    <row r="195" spans="1:10">
      <c r="A195" s="18" t="s">
        <v>426</v>
      </c>
      <c r="B195" s="16">
        <v>70200</v>
      </c>
      <c r="C195" s="18" t="s">
        <v>419</v>
      </c>
      <c r="D195" s="11">
        <v>2089000</v>
      </c>
      <c r="E195" s="9" t="s">
        <v>164</v>
      </c>
      <c r="F195" s="6">
        <v>98998</v>
      </c>
      <c r="G195" s="6">
        <v>107700.01</v>
      </c>
      <c r="H195" s="6">
        <v>116467.49</v>
      </c>
      <c r="I195" s="6">
        <v>129803.18</v>
      </c>
      <c r="J195" s="6">
        <v>452968.68</v>
      </c>
    </row>
    <row r="196" spans="1:10">
      <c r="A196" s="18" t="s">
        <v>405</v>
      </c>
      <c r="B196" s="16">
        <v>70100</v>
      </c>
      <c r="C196" s="18" t="s">
        <v>391</v>
      </c>
      <c r="D196" s="11">
        <v>2090000</v>
      </c>
      <c r="E196" s="9" t="s">
        <v>165</v>
      </c>
      <c r="F196" s="6">
        <v>15500</v>
      </c>
      <c r="G196" s="6">
        <v>25000</v>
      </c>
      <c r="H196" s="6">
        <v>29000</v>
      </c>
      <c r="I196" s="6">
        <v>30000</v>
      </c>
      <c r="J196" s="6">
        <v>99500</v>
      </c>
    </row>
    <row r="197" spans="1:10">
      <c r="A197" s="18" t="s">
        <v>427</v>
      </c>
      <c r="B197" s="16">
        <v>70200</v>
      </c>
      <c r="C197" s="18" t="s">
        <v>419</v>
      </c>
      <c r="D197" s="11">
        <v>2091000</v>
      </c>
      <c r="E197" s="9" t="s">
        <v>166</v>
      </c>
      <c r="F197" s="6">
        <v>1</v>
      </c>
      <c r="G197" s="6">
        <v>1001</v>
      </c>
      <c r="H197" s="6">
        <v>1001</v>
      </c>
      <c r="I197" s="6">
        <v>1501</v>
      </c>
      <c r="J197" s="6">
        <v>3504</v>
      </c>
    </row>
    <row r="198" spans="1:10">
      <c r="A198" s="18" t="s">
        <v>385</v>
      </c>
      <c r="B198" s="16">
        <v>70100</v>
      </c>
      <c r="C198" s="18" t="s">
        <v>386</v>
      </c>
      <c r="D198" s="11">
        <v>2092000</v>
      </c>
      <c r="E198" s="9" t="s">
        <v>167</v>
      </c>
      <c r="F198" s="6">
        <v>1001</v>
      </c>
      <c r="G198" s="6">
        <v>1101</v>
      </c>
      <c r="H198" s="6">
        <v>2201</v>
      </c>
      <c r="I198" s="6">
        <v>3351</v>
      </c>
      <c r="J198" s="6">
        <v>7654</v>
      </c>
    </row>
    <row r="199" spans="1:10">
      <c r="A199" s="18" t="s">
        <v>428</v>
      </c>
      <c r="B199" s="16">
        <v>70200</v>
      </c>
      <c r="C199" s="18" t="s">
        <v>419</v>
      </c>
      <c r="D199" s="11">
        <v>2093000</v>
      </c>
      <c r="E199" s="9" t="s">
        <v>168</v>
      </c>
      <c r="F199" s="6">
        <v>10000</v>
      </c>
      <c r="G199" s="6">
        <v>10000</v>
      </c>
      <c r="H199" s="6">
        <v>10000</v>
      </c>
      <c r="I199" s="6">
        <v>13355.41</v>
      </c>
      <c r="J199" s="6">
        <v>43355.41</v>
      </c>
    </row>
    <row r="200" spans="1:10">
      <c r="A200" s="18" t="s">
        <v>435</v>
      </c>
      <c r="B200" s="16">
        <v>70200</v>
      </c>
      <c r="C200" s="18" t="s">
        <v>432</v>
      </c>
      <c r="D200" s="11">
        <v>2094000</v>
      </c>
      <c r="E200" s="9" t="s">
        <v>169</v>
      </c>
      <c r="F200" s="6">
        <v>129672.22</v>
      </c>
      <c r="G200" s="6">
        <v>136117.43</v>
      </c>
      <c r="H200" s="6">
        <v>139640.26</v>
      </c>
      <c r="I200" s="6">
        <v>149490.66</v>
      </c>
      <c r="J200" s="6">
        <v>554920.56999999995</v>
      </c>
    </row>
    <row r="201" spans="1:10">
      <c r="A201" s="18" t="s">
        <v>406</v>
      </c>
      <c r="B201" s="16">
        <v>70100</v>
      </c>
      <c r="C201" s="18" t="s">
        <v>391</v>
      </c>
      <c r="D201" s="11">
        <v>2095000</v>
      </c>
      <c r="E201" s="9" t="s">
        <v>170</v>
      </c>
      <c r="F201" s="6">
        <v>1001</v>
      </c>
      <c r="G201" s="6">
        <v>1101</v>
      </c>
      <c r="H201" s="6">
        <v>4507</v>
      </c>
      <c r="I201" s="6">
        <v>5501</v>
      </c>
      <c r="J201" s="6">
        <v>12110</v>
      </c>
    </row>
    <row r="202" spans="1:10">
      <c r="A202" s="18" t="s">
        <v>387</v>
      </c>
      <c r="B202" s="16">
        <v>70100</v>
      </c>
      <c r="C202" s="18" t="s">
        <v>386</v>
      </c>
      <c r="D202" s="11">
        <v>2096000</v>
      </c>
      <c r="E202" s="9" t="s">
        <v>171</v>
      </c>
      <c r="F202" s="6">
        <v>250.33</v>
      </c>
      <c r="G202" s="6">
        <v>1</v>
      </c>
      <c r="H202" s="6">
        <v>101</v>
      </c>
      <c r="I202" s="6">
        <v>1101</v>
      </c>
      <c r="J202" s="6">
        <v>1453.33</v>
      </c>
    </row>
    <row r="203" spans="1:10">
      <c r="A203" s="18" t="s">
        <v>407</v>
      </c>
      <c r="B203" s="16">
        <v>70100</v>
      </c>
      <c r="C203" s="18" t="s">
        <v>391</v>
      </c>
    </row>
    <row r="204" spans="1:10">
      <c r="A204" s="18" t="s">
        <v>407</v>
      </c>
      <c r="B204" s="16">
        <v>70200</v>
      </c>
      <c r="C204" s="18" t="s">
        <v>419</v>
      </c>
      <c r="D204" s="11">
        <v>2097000</v>
      </c>
      <c r="E204" s="9" t="s">
        <v>172</v>
      </c>
      <c r="F204" s="6">
        <v>2500</v>
      </c>
      <c r="G204" s="6">
        <v>25000</v>
      </c>
      <c r="H204" s="6">
        <v>5000</v>
      </c>
      <c r="I204" s="6">
        <v>40500</v>
      </c>
      <c r="J204" s="6">
        <v>73000</v>
      </c>
    </row>
    <row r="205" spans="1:10">
      <c r="A205" s="18" t="s">
        <v>429</v>
      </c>
      <c r="B205" s="16">
        <v>70200</v>
      </c>
      <c r="C205" s="18" t="s">
        <v>419</v>
      </c>
      <c r="D205" s="11">
        <v>2098000</v>
      </c>
      <c r="E205" s="9" t="s">
        <v>173</v>
      </c>
      <c r="F205" s="6">
        <v>20000</v>
      </c>
      <c r="G205" s="6">
        <v>5000</v>
      </c>
      <c r="H205" s="6">
        <v>8000</v>
      </c>
      <c r="I205" s="6">
        <v>11000</v>
      </c>
      <c r="J205" s="6">
        <v>44000</v>
      </c>
    </row>
    <row r="206" spans="1:10">
      <c r="A206" s="18" t="s">
        <v>416</v>
      </c>
      <c r="B206" s="16">
        <v>70200</v>
      </c>
      <c r="C206" s="18" t="s">
        <v>417</v>
      </c>
      <c r="D206" s="11">
        <v>2099000</v>
      </c>
      <c r="E206" s="9" t="s">
        <v>174</v>
      </c>
      <c r="F206" s="6">
        <v>500</v>
      </c>
      <c r="G206" s="6">
        <v>1000</v>
      </c>
      <c r="H206" s="6">
        <v>1000</v>
      </c>
      <c r="I206" s="6">
        <v>1500</v>
      </c>
      <c r="J206" s="6">
        <v>4000</v>
      </c>
    </row>
    <row r="207" spans="1:10">
      <c r="A207" s="18" t="s">
        <v>408</v>
      </c>
      <c r="B207" s="16">
        <v>70100</v>
      </c>
      <c r="C207" s="18" t="s">
        <v>391</v>
      </c>
      <c r="D207" s="11">
        <v>2100000</v>
      </c>
      <c r="E207" s="9" t="s">
        <v>175</v>
      </c>
      <c r="F207" s="6">
        <v>502</v>
      </c>
      <c r="G207" s="6">
        <v>1</v>
      </c>
      <c r="H207" s="6">
        <v>1</v>
      </c>
      <c r="I207" s="6">
        <v>1</v>
      </c>
      <c r="J207" s="6">
        <v>505</v>
      </c>
    </row>
    <row r="208" spans="1:10">
      <c r="A208" s="18" t="s">
        <v>440</v>
      </c>
      <c r="B208" s="16">
        <v>80100</v>
      </c>
      <c r="C208" s="18" t="s">
        <v>297</v>
      </c>
      <c r="D208" s="11">
        <v>2101000</v>
      </c>
      <c r="E208" s="9" t="s">
        <v>176</v>
      </c>
      <c r="F208" s="6">
        <v>90000</v>
      </c>
      <c r="G208" s="6">
        <v>100000</v>
      </c>
      <c r="H208" s="6">
        <v>110000</v>
      </c>
      <c r="I208" s="6">
        <v>120000</v>
      </c>
      <c r="J208" s="6">
        <v>420000</v>
      </c>
    </row>
    <row r="209" spans="1:10">
      <c r="A209" s="18" t="s">
        <v>441</v>
      </c>
      <c r="B209" s="16">
        <v>80100</v>
      </c>
      <c r="C209" s="18" t="s">
        <v>297</v>
      </c>
      <c r="D209" s="11">
        <v>2102000</v>
      </c>
      <c r="E209" s="9" t="s">
        <v>177</v>
      </c>
      <c r="F209" s="6">
        <v>30000</v>
      </c>
      <c r="G209" s="6">
        <v>35000</v>
      </c>
      <c r="H209" s="6">
        <v>40000</v>
      </c>
      <c r="I209" s="6">
        <v>45000</v>
      </c>
      <c r="J209" s="6">
        <v>150000</v>
      </c>
    </row>
    <row r="210" spans="1:10">
      <c r="A210" s="18" t="s">
        <v>442</v>
      </c>
      <c r="B210" s="16">
        <v>80100</v>
      </c>
      <c r="C210" s="18" t="s">
        <v>297</v>
      </c>
      <c r="D210" s="11">
        <v>2103000</v>
      </c>
      <c r="E210" s="9" t="s">
        <v>178</v>
      </c>
      <c r="F210" s="6">
        <v>35000</v>
      </c>
      <c r="G210" s="6">
        <v>40000</v>
      </c>
      <c r="H210" s="6">
        <v>45000</v>
      </c>
      <c r="I210" s="6">
        <v>50000</v>
      </c>
      <c r="J210" s="6">
        <v>170000</v>
      </c>
    </row>
    <row r="211" spans="1:10">
      <c r="A211" s="18" t="s">
        <v>445</v>
      </c>
      <c r="B211" s="16">
        <v>80100</v>
      </c>
      <c r="C211" s="18" t="s">
        <v>446</v>
      </c>
      <c r="D211" s="11">
        <v>2104000</v>
      </c>
      <c r="E211" s="9" t="s">
        <v>179</v>
      </c>
      <c r="F211" s="6">
        <v>900000</v>
      </c>
      <c r="G211" s="6">
        <v>950000</v>
      </c>
      <c r="H211" s="6">
        <v>1000000</v>
      </c>
      <c r="I211" s="6">
        <v>1050000</v>
      </c>
      <c r="J211" s="6">
        <v>3900000</v>
      </c>
    </row>
    <row r="212" spans="1:10">
      <c r="A212" s="18" t="s">
        <v>447</v>
      </c>
      <c r="B212" s="16">
        <v>80100</v>
      </c>
      <c r="C212" s="18" t="s">
        <v>446</v>
      </c>
      <c r="D212" s="11">
        <v>2105000</v>
      </c>
      <c r="E212" s="9" t="s">
        <v>180</v>
      </c>
      <c r="F212" s="6">
        <v>150000</v>
      </c>
      <c r="G212" s="6">
        <v>160000</v>
      </c>
      <c r="H212" s="6">
        <v>170000</v>
      </c>
      <c r="I212" s="6">
        <v>179928</v>
      </c>
      <c r="J212" s="6">
        <v>659928</v>
      </c>
    </row>
    <row r="213" spans="1:10">
      <c r="A213" s="18" t="s">
        <v>448</v>
      </c>
      <c r="B213" s="16">
        <v>80100</v>
      </c>
      <c r="C213" s="18" t="s">
        <v>446</v>
      </c>
      <c r="D213" s="11">
        <v>2106000</v>
      </c>
      <c r="E213" s="9" t="s">
        <v>181</v>
      </c>
      <c r="F213" s="6">
        <v>10</v>
      </c>
      <c r="G213" s="6">
        <v>10</v>
      </c>
      <c r="H213" s="6">
        <v>10</v>
      </c>
      <c r="I213" s="6">
        <v>10</v>
      </c>
      <c r="J213" s="6">
        <v>40</v>
      </c>
    </row>
    <row r="214" spans="1:10">
      <c r="A214" s="18" t="s">
        <v>443</v>
      </c>
      <c r="B214" s="16">
        <v>80100</v>
      </c>
      <c r="C214" s="18" t="s">
        <v>444</v>
      </c>
      <c r="D214" s="11">
        <v>2107000</v>
      </c>
      <c r="E214" s="9" t="s">
        <v>182</v>
      </c>
      <c r="F214" s="6">
        <v>1600000</v>
      </c>
      <c r="G214" s="6">
        <v>1700000</v>
      </c>
      <c r="H214" s="6">
        <v>1800000</v>
      </c>
      <c r="I214" s="6">
        <v>1900000</v>
      </c>
      <c r="J214" s="6">
        <v>7000000</v>
      </c>
    </row>
    <row r="215" spans="1:10">
      <c r="A215" s="18" t="s">
        <v>450</v>
      </c>
      <c r="B215" s="16">
        <v>80100</v>
      </c>
      <c r="C215" s="18" t="s">
        <v>446</v>
      </c>
      <c r="D215" s="11">
        <v>2108000</v>
      </c>
      <c r="E215" s="9" t="s">
        <v>183</v>
      </c>
      <c r="F215" s="6">
        <v>482449.34</v>
      </c>
      <c r="G215" s="6">
        <v>1299609.51</v>
      </c>
      <c r="H215" s="6">
        <v>1690795.24</v>
      </c>
      <c r="I215" s="6">
        <v>3857260.2</v>
      </c>
      <c r="J215" s="6">
        <v>7330114.29</v>
      </c>
    </row>
    <row r="216" spans="1:10">
      <c r="A216" s="18" t="s">
        <v>451</v>
      </c>
      <c r="B216" s="16">
        <v>80100</v>
      </c>
      <c r="C216" s="18" t="s">
        <v>446</v>
      </c>
      <c r="D216" s="11">
        <v>2109000</v>
      </c>
      <c r="E216" s="9" t="s">
        <v>184</v>
      </c>
      <c r="F216" s="6">
        <v>2000</v>
      </c>
      <c r="G216" s="6">
        <v>2000</v>
      </c>
      <c r="H216" s="6">
        <v>2000</v>
      </c>
      <c r="I216" s="6">
        <v>2000</v>
      </c>
      <c r="J216" s="6">
        <v>8000</v>
      </c>
    </row>
    <row r="217" spans="1:10">
      <c r="A217" s="18" t="s">
        <v>452</v>
      </c>
      <c r="B217" s="16">
        <v>80100</v>
      </c>
      <c r="C217" s="18" t="s">
        <v>453</v>
      </c>
      <c r="D217" s="11">
        <v>2110000</v>
      </c>
      <c r="E217" s="9" t="s">
        <v>185</v>
      </c>
      <c r="F217" s="6">
        <v>185000</v>
      </c>
      <c r="G217" s="6">
        <v>190000</v>
      </c>
      <c r="H217" s="6">
        <v>195000</v>
      </c>
      <c r="I217" s="6">
        <v>200000</v>
      </c>
      <c r="J217" s="6">
        <v>770000</v>
      </c>
    </row>
    <row r="218" spans="1:10">
      <c r="A218" s="18" t="s">
        <v>454</v>
      </c>
      <c r="B218" s="16">
        <v>80100</v>
      </c>
      <c r="C218" s="18" t="s">
        <v>453</v>
      </c>
      <c r="D218" s="11">
        <v>2111000</v>
      </c>
      <c r="E218" s="9" t="s">
        <v>186</v>
      </c>
      <c r="F218" s="6">
        <v>12000</v>
      </c>
      <c r="G218" s="6">
        <v>14000</v>
      </c>
      <c r="H218" s="6">
        <v>16000</v>
      </c>
      <c r="I218" s="6">
        <v>18000</v>
      </c>
      <c r="J218" s="6">
        <v>60000</v>
      </c>
    </row>
    <row r="219" spans="1:10">
      <c r="A219" s="18" t="s">
        <v>457</v>
      </c>
      <c r="B219" s="16">
        <v>80100</v>
      </c>
      <c r="C219" s="18" t="s">
        <v>458</v>
      </c>
      <c r="D219" s="11">
        <v>2112000</v>
      </c>
      <c r="E219" s="9" t="s">
        <v>187</v>
      </c>
      <c r="F219" s="6">
        <v>1800000</v>
      </c>
      <c r="G219" s="6">
        <v>1820000</v>
      </c>
      <c r="H219" s="6">
        <v>1840000</v>
      </c>
      <c r="I219" s="6">
        <v>1860000</v>
      </c>
      <c r="J219" s="6">
        <v>7320000</v>
      </c>
    </row>
    <row r="220" spans="1:10">
      <c r="A220" s="18" t="s">
        <v>464</v>
      </c>
      <c r="B220" s="16">
        <v>80100</v>
      </c>
      <c r="C220" s="18" t="s">
        <v>461</v>
      </c>
      <c r="D220" s="11">
        <v>2113000</v>
      </c>
      <c r="E220" s="9" t="s">
        <v>188</v>
      </c>
      <c r="F220" s="6">
        <v>800000</v>
      </c>
      <c r="G220" s="6">
        <v>900000</v>
      </c>
      <c r="H220" s="6">
        <v>1000000</v>
      </c>
      <c r="I220" s="6">
        <v>1100000</v>
      </c>
      <c r="J220" s="6">
        <v>3800000</v>
      </c>
    </row>
    <row r="221" spans="1:10">
      <c r="A221" s="18" t="s">
        <v>459</v>
      </c>
      <c r="B221" s="16">
        <v>80100</v>
      </c>
      <c r="C221" s="18" t="s">
        <v>458</v>
      </c>
      <c r="D221" s="11">
        <v>2114000</v>
      </c>
      <c r="E221" s="9" t="s">
        <v>189</v>
      </c>
      <c r="F221" s="6">
        <v>300000</v>
      </c>
      <c r="G221" s="6">
        <v>320000</v>
      </c>
      <c r="H221" s="6">
        <v>340000</v>
      </c>
      <c r="I221" s="6">
        <v>360000</v>
      </c>
      <c r="J221" s="6">
        <v>1320000</v>
      </c>
    </row>
    <row r="222" spans="1:10">
      <c r="A222" s="18" t="s">
        <v>455</v>
      </c>
      <c r="B222" s="16">
        <v>80100</v>
      </c>
      <c r="C222" s="18" t="s">
        <v>456</v>
      </c>
      <c r="D222" s="11">
        <v>2115000</v>
      </c>
      <c r="E222" s="9" t="s">
        <v>190</v>
      </c>
      <c r="F222" s="6">
        <v>55000</v>
      </c>
      <c r="G222" s="6">
        <v>58000</v>
      </c>
      <c r="H222" s="6">
        <v>61000</v>
      </c>
      <c r="I222" s="6">
        <v>64000</v>
      </c>
      <c r="J222" s="6">
        <v>238000</v>
      </c>
    </row>
    <row r="223" spans="1:10">
      <c r="A223" s="18" t="s">
        <v>465</v>
      </c>
      <c r="B223" s="16">
        <v>80200</v>
      </c>
      <c r="C223" s="18" t="s">
        <v>446</v>
      </c>
      <c r="D223" s="11">
        <v>2117000</v>
      </c>
      <c r="E223" s="9" t="s">
        <v>191</v>
      </c>
      <c r="F223" s="6">
        <v>1</v>
      </c>
      <c r="G223" s="6">
        <v>1</v>
      </c>
      <c r="H223" s="6">
        <v>1</v>
      </c>
      <c r="I223" s="6">
        <v>1</v>
      </c>
      <c r="J223" s="6">
        <v>4</v>
      </c>
    </row>
    <row r="224" spans="1:10">
      <c r="A224" s="18" t="s">
        <v>489</v>
      </c>
      <c r="B224" s="16">
        <v>90300</v>
      </c>
      <c r="C224" s="18" t="s">
        <v>486</v>
      </c>
      <c r="D224" s="11">
        <v>2118000</v>
      </c>
      <c r="E224" s="9" t="s">
        <v>192</v>
      </c>
      <c r="F224" s="6">
        <v>130000</v>
      </c>
      <c r="G224" s="6">
        <v>135000</v>
      </c>
      <c r="H224" s="6">
        <v>145000</v>
      </c>
      <c r="I224" s="6">
        <v>316000</v>
      </c>
      <c r="J224" s="6">
        <v>726000</v>
      </c>
    </row>
    <row r="225" spans="1:10">
      <c r="A225" s="18" t="s">
        <v>470</v>
      </c>
      <c r="B225" s="16">
        <v>90100</v>
      </c>
      <c r="C225" s="18" t="s">
        <v>469</v>
      </c>
      <c r="D225" s="11">
        <v>2119000</v>
      </c>
      <c r="E225" s="9" t="s">
        <v>193</v>
      </c>
      <c r="F225" s="6">
        <v>130000</v>
      </c>
      <c r="G225" s="6">
        <v>135000</v>
      </c>
      <c r="H225" s="6">
        <v>140000</v>
      </c>
      <c r="I225" s="6">
        <v>318400</v>
      </c>
      <c r="J225" s="6">
        <v>723400</v>
      </c>
    </row>
    <row r="226" spans="1:10">
      <c r="A226" s="18" t="s">
        <v>495</v>
      </c>
      <c r="B226" s="16">
        <v>90500</v>
      </c>
      <c r="C226" s="18" t="s">
        <v>494</v>
      </c>
      <c r="D226" s="11">
        <v>2120000</v>
      </c>
      <c r="E226" s="9" t="s">
        <v>194</v>
      </c>
      <c r="F226" s="6">
        <v>1000</v>
      </c>
      <c r="G226" s="6">
        <v>2000</v>
      </c>
      <c r="H226" s="6">
        <v>3000</v>
      </c>
      <c r="I226" s="6">
        <v>50000</v>
      </c>
      <c r="J226" s="6">
        <v>56000</v>
      </c>
    </row>
    <row r="227" spans="1:10">
      <c r="A227" s="18" t="s">
        <v>501</v>
      </c>
      <c r="B227" s="16">
        <v>90700</v>
      </c>
      <c r="C227" s="18" t="s">
        <v>500</v>
      </c>
      <c r="D227" s="11">
        <v>2121000</v>
      </c>
      <c r="E227" s="9" t="s">
        <v>195</v>
      </c>
      <c r="F227" s="6">
        <v>100</v>
      </c>
      <c r="G227" s="6">
        <v>100</v>
      </c>
      <c r="H227" s="6">
        <v>100</v>
      </c>
      <c r="I227" s="6">
        <v>100</v>
      </c>
      <c r="J227" s="6">
        <v>400</v>
      </c>
    </row>
    <row r="228" spans="1:10">
      <c r="A228" s="18" t="s">
        <v>471</v>
      </c>
      <c r="B228" s="16">
        <v>90100</v>
      </c>
      <c r="C228" s="18" t="s">
        <v>469</v>
      </c>
    </row>
    <row r="229" spans="1:10">
      <c r="A229" s="18" t="s">
        <v>471</v>
      </c>
      <c r="B229" s="16">
        <v>90200</v>
      </c>
      <c r="C229" s="18" t="s">
        <v>486</v>
      </c>
      <c r="D229" s="11">
        <v>2122000</v>
      </c>
      <c r="E229" s="9" t="s">
        <v>196</v>
      </c>
      <c r="F229" s="6">
        <v>33000</v>
      </c>
      <c r="G229" s="6">
        <v>35000</v>
      </c>
      <c r="H229" s="6">
        <v>37000</v>
      </c>
      <c r="I229" s="6">
        <v>55000</v>
      </c>
      <c r="J229" s="6">
        <v>160000</v>
      </c>
    </row>
    <row r="230" spans="1:10">
      <c r="A230" s="18" t="s">
        <v>473</v>
      </c>
      <c r="B230" s="16">
        <v>90100</v>
      </c>
      <c r="C230" s="18" t="s">
        <v>469</v>
      </c>
    </row>
    <row r="231" spans="1:10">
      <c r="A231" s="18" t="s">
        <v>473</v>
      </c>
      <c r="B231" s="16">
        <v>90200</v>
      </c>
      <c r="C231" s="18" t="s">
        <v>486</v>
      </c>
    </row>
    <row r="232" spans="1:10">
      <c r="A232" s="18" t="s">
        <v>473</v>
      </c>
      <c r="B232" s="16">
        <v>90300</v>
      </c>
      <c r="C232" s="18" t="s">
        <v>486</v>
      </c>
      <c r="D232" s="11">
        <v>2123000</v>
      </c>
      <c r="E232" s="9" t="s">
        <v>197</v>
      </c>
      <c r="F232" s="6">
        <v>141000</v>
      </c>
      <c r="G232" s="6">
        <v>251213.91</v>
      </c>
      <c r="H232" s="6">
        <v>344584.4</v>
      </c>
      <c r="I232" s="6">
        <v>790000</v>
      </c>
      <c r="J232" s="6">
        <v>1526798.31</v>
      </c>
    </row>
    <row r="233" spans="1:10">
      <c r="A233" s="18" t="s">
        <v>474</v>
      </c>
      <c r="B233" s="16">
        <v>90100</v>
      </c>
      <c r="C233" s="18" t="s">
        <v>469</v>
      </c>
    </row>
    <row r="234" spans="1:10">
      <c r="A234" s="18" t="s">
        <v>474</v>
      </c>
      <c r="B234" s="16">
        <v>90600</v>
      </c>
      <c r="C234" s="18" t="s">
        <v>497</v>
      </c>
      <c r="D234" s="11">
        <v>2124000</v>
      </c>
      <c r="E234" s="9" t="s">
        <v>198</v>
      </c>
      <c r="F234" s="6">
        <v>95100</v>
      </c>
      <c r="G234" s="6">
        <v>95709.5</v>
      </c>
      <c r="H234" s="6">
        <v>105100</v>
      </c>
      <c r="I234" s="6">
        <v>189581.52</v>
      </c>
      <c r="J234" s="6">
        <v>485491.02</v>
      </c>
    </row>
    <row r="235" spans="1:10">
      <c r="A235" s="18" t="s">
        <v>475</v>
      </c>
      <c r="B235" s="16">
        <v>90100</v>
      </c>
      <c r="C235" s="18" t="s">
        <v>469</v>
      </c>
      <c r="D235" s="11">
        <v>2125000</v>
      </c>
      <c r="E235" s="9" t="s">
        <v>199</v>
      </c>
      <c r="F235" s="6">
        <v>422000</v>
      </c>
      <c r="G235" s="6">
        <v>427000</v>
      </c>
      <c r="H235" s="6">
        <v>430000</v>
      </c>
      <c r="I235" s="6">
        <v>450000</v>
      </c>
      <c r="J235" s="6">
        <v>1729000</v>
      </c>
    </row>
    <row r="236" spans="1:10">
      <c r="A236" s="18" t="s">
        <v>476</v>
      </c>
      <c r="B236" s="16">
        <v>90100</v>
      </c>
      <c r="C236" s="18" t="s">
        <v>469</v>
      </c>
      <c r="D236" s="11">
        <v>2126000</v>
      </c>
      <c r="E236" s="9" t="s">
        <v>200</v>
      </c>
      <c r="F236" s="6">
        <v>16000</v>
      </c>
      <c r="G236" s="6">
        <v>17000</v>
      </c>
      <c r="H236" s="6">
        <v>18000</v>
      </c>
      <c r="I236" s="6">
        <v>25000</v>
      </c>
      <c r="J236" s="6">
        <v>76000</v>
      </c>
    </row>
    <row r="237" spans="1:10">
      <c r="A237" s="18" t="s">
        <v>503</v>
      </c>
      <c r="B237" s="16">
        <v>90800</v>
      </c>
      <c r="C237" s="18" t="s">
        <v>504</v>
      </c>
      <c r="D237" s="11">
        <v>2127000</v>
      </c>
      <c r="E237" s="9" t="s">
        <v>201</v>
      </c>
      <c r="F237" s="6">
        <v>35999</v>
      </c>
      <c r="G237" s="6">
        <v>36999</v>
      </c>
      <c r="H237" s="6">
        <v>37999</v>
      </c>
      <c r="I237" s="6">
        <v>59999</v>
      </c>
      <c r="J237" s="6">
        <v>170996</v>
      </c>
    </row>
    <row r="238" spans="1:10">
      <c r="A238" s="18" t="s">
        <v>496</v>
      </c>
      <c r="B238" s="16">
        <v>90500</v>
      </c>
      <c r="C238" s="18" t="s">
        <v>494</v>
      </c>
    </row>
    <row r="239" spans="1:10">
      <c r="A239" s="18" t="s">
        <v>496</v>
      </c>
      <c r="B239" s="16">
        <v>90600</v>
      </c>
      <c r="C239" s="18" t="s">
        <v>497</v>
      </c>
      <c r="D239" s="11">
        <v>2128000</v>
      </c>
      <c r="E239" s="9" t="s">
        <v>202</v>
      </c>
      <c r="F239" s="6">
        <v>50100</v>
      </c>
      <c r="G239" s="6">
        <v>50100</v>
      </c>
      <c r="H239" s="6">
        <v>50100</v>
      </c>
      <c r="I239" s="6">
        <v>50100</v>
      </c>
      <c r="J239" s="6">
        <v>200400</v>
      </c>
    </row>
    <row r="240" spans="1:10">
      <c r="A240" s="18" t="s">
        <v>477</v>
      </c>
      <c r="B240" s="16">
        <v>90100</v>
      </c>
      <c r="C240" s="18" t="s">
        <v>469</v>
      </c>
    </row>
    <row r="241" spans="1:10">
      <c r="A241" s="18" t="s">
        <v>477</v>
      </c>
      <c r="B241" s="16">
        <v>90200</v>
      </c>
      <c r="C241" s="18" t="s">
        <v>486</v>
      </c>
    </row>
    <row r="242" spans="1:10">
      <c r="A242" s="18" t="s">
        <v>477</v>
      </c>
      <c r="B242" s="16">
        <v>90300</v>
      </c>
      <c r="C242" s="18" t="s">
        <v>486</v>
      </c>
    </row>
    <row r="243" spans="1:10">
      <c r="A243" s="18" t="s">
        <v>477</v>
      </c>
      <c r="B243" s="16">
        <v>90500</v>
      </c>
      <c r="C243" s="18" t="s">
        <v>494</v>
      </c>
      <c r="D243" s="11">
        <v>2129000</v>
      </c>
      <c r="E243" s="9" t="s">
        <v>203</v>
      </c>
      <c r="F243" s="6">
        <v>400</v>
      </c>
      <c r="G243" s="6">
        <v>400</v>
      </c>
      <c r="H243" s="6">
        <v>400</v>
      </c>
      <c r="I243" s="6">
        <v>400</v>
      </c>
      <c r="J243" s="6">
        <v>1600</v>
      </c>
    </row>
    <row r="244" spans="1:10">
      <c r="A244" s="18" t="s">
        <v>478</v>
      </c>
      <c r="B244" s="16">
        <v>90100</v>
      </c>
      <c r="C244" s="18" t="s">
        <v>469</v>
      </c>
    </row>
    <row r="245" spans="1:10">
      <c r="A245" s="18" t="s">
        <v>478</v>
      </c>
      <c r="B245" s="16">
        <v>90200</v>
      </c>
      <c r="C245" s="18" t="s">
        <v>486</v>
      </c>
    </row>
    <row r="246" spans="1:10">
      <c r="A246" s="18" t="s">
        <v>478</v>
      </c>
      <c r="B246" s="16">
        <v>90300</v>
      </c>
      <c r="C246" s="18" t="s">
        <v>486</v>
      </c>
    </row>
    <row r="247" spans="1:10">
      <c r="A247" s="18" t="s">
        <v>478</v>
      </c>
      <c r="B247" s="16">
        <v>90500</v>
      </c>
      <c r="C247" s="18" t="s">
        <v>494</v>
      </c>
    </row>
    <row r="248" spans="1:10">
      <c r="A248" s="18" t="s">
        <v>478</v>
      </c>
      <c r="B248" s="16">
        <v>90700</v>
      </c>
      <c r="C248" s="18" t="s">
        <v>500</v>
      </c>
      <c r="D248" s="11">
        <v>2130000</v>
      </c>
      <c r="E248" s="9" t="s">
        <v>204</v>
      </c>
      <c r="F248" s="6">
        <v>546629</v>
      </c>
      <c r="G248" s="6">
        <v>675814.94</v>
      </c>
      <c r="H248" s="6">
        <v>743944.17</v>
      </c>
      <c r="I248" s="6">
        <v>745834.34</v>
      </c>
      <c r="J248" s="6">
        <v>2712222.45</v>
      </c>
    </row>
    <row r="249" spans="1:10">
      <c r="A249" s="18" t="s">
        <v>479</v>
      </c>
      <c r="B249" s="16">
        <v>90100</v>
      </c>
      <c r="C249" s="18" t="s">
        <v>469</v>
      </c>
    </row>
    <row r="250" spans="1:10">
      <c r="A250" s="18" t="s">
        <v>479</v>
      </c>
      <c r="B250" s="16">
        <v>90200</v>
      </c>
      <c r="C250" s="18" t="s">
        <v>486</v>
      </c>
    </row>
    <row r="251" spans="1:10">
      <c r="A251" s="18" t="s">
        <v>479</v>
      </c>
      <c r="B251" s="16">
        <v>90300</v>
      </c>
      <c r="C251" s="18" t="s">
        <v>486</v>
      </c>
    </row>
    <row r="252" spans="1:10">
      <c r="A252" s="18" t="s">
        <v>479</v>
      </c>
      <c r="B252" s="16">
        <v>90500</v>
      </c>
      <c r="C252" s="18" t="s">
        <v>494</v>
      </c>
    </row>
    <row r="253" spans="1:10">
      <c r="A253" s="18" t="s">
        <v>479</v>
      </c>
      <c r="B253" s="16">
        <v>90600</v>
      </c>
      <c r="C253" s="18" t="s">
        <v>469</v>
      </c>
    </row>
    <row r="254" spans="1:10">
      <c r="A254" s="18" t="s">
        <v>479</v>
      </c>
      <c r="B254" s="16">
        <v>90700</v>
      </c>
      <c r="C254" s="18" t="s">
        <v>500</v>
      </c>
      <c r="D254" s="11">
        <v>2133000</v>
      </c>
      <c r="E254" s="9" t="s">
        <v>205</v>
      </c>
      <c r="F254" s="6">
        <v>3721076.92</v>
      </c>
      <c r="G254" s="6">
        <v>4169262.99</v>
      </c>
      <c r="H254" s="6">
        <v>4524150.67</v>
      </c>
      <c r="I254" s="6">
        <v>5034515.67</v>
      </c>
      <c r="J254" s="6">
        <v>17449006.25</v>
      </c>
    </row>
    <row r="255" spans="1:10">
      <c r="A255" s="18" t="s">
        <v>480</v>
      </c>
      <c r="B255" s="16">
        <v>90100</v>
      </c>
      <c r="C255" s="18" t="s">
        <v>469</v>
      </c>
      <c r="D255" s="11">
        <v>2135000</v>
      </c>
      <c r="E255" s="9" t="s">
        <v>206</v>
      </c>
      <c r="F255" s="6">
        <v>36000</v>
      </c>
      <c r="G255" s="6">
        <v>38000</v>
      </c>
      <c r="H255" s="6">
        <v>40000</v>
      </c>
      <c r="I255" s="6">
        <v>50000</v>
      </c>
      <c r="J255" s="6">
        <v>164000</v>
      </c>
    </row>
    <row r="256" spans="1:10">
      <c r="A256" s="18" t="s">
        <v>481</v>
      </c>
      <c r="B256" s="16">
        <v>90100</v>
      </c>
      <c r="C256" s="18" t="s">
        <v>469</v>
      </c>
      <c r="D256" s="11">
        <v>2136000</v>
      </c>
      <c r="E256" s="9" t="s">
        <v>207</v>
      </c>
      <c r="F256" s="6">
        <v>1000</v>
      </c>
      <c r="G256" s="6">
        <v>2000</v>
      </c>
      <c r="H256" s="6">
        <v>3000</v>
      </c>
      <c r="I256" s="6">
        <v>10000</v>
      </c>
      <c r="J256" s="6">
        <v>16000</v>
      </c>
    </row>
    <row r="257" spans="1:10">
      <c r="A257" s="18" t="s">
        <v>482</v>
      </c>
      <c r="B257" s="16">
        <v>90100</v>
      </c>
      <c r="C257" s="18" t="s">
        <v>469</v>
      </c>
      <c r="D257" s="11">
        <v>2137000</v>
      </c>
      <c r="E257" s="9" t="s">
        <v>208</v>
      </c>
      <c r="F257" s="6">
        <v>80000</v>
      </c>
      <c r="G257" s="6">
        <v>80000</v>
      </c>
      <c r="H257" s="6">
        <v>85000</v>
      </c>
      <c r="I257" s="6">
        <v>150000</v>
      </c>
      <c r="J257" s="6">
        <v>395000</v>
      </c>
    </row>
    <row r="258" spans="1:10">
      <c r="A258" s="18" t="s">
        <v>521</v>
      </c>
      <c r="B258" s="16">
        <v>100100</v>
      </c>
      <c r="C258" s="18" t="s">
        <v>520</v>
      </c>
    </row>
    <row r="259" spans="1:10">
      <c r="A259" s="18" t="s">
        <v>521</v>
      </c>
      <c r="B259" s="16">
        <v>100500</v>
      </c>
      <c r="C259" s="18" t="s">
        <v>520</v>
      </c>
      <c r="D259" s="11">
        <v>2139000</v>
      </c>
      <c r="E259" s="9" t="s">
        <v>209</v>
      </c>
      <c r="F259" s="6">
        <v>205789.7</v>
      </c>
      <c r="G259" s="6">
        <v>235951</v>
      </c>
      <c r="H259" s="6">
        <v>255001</v>
      </c>
      <c r="I259" s="6">
        <v>321501</v>
      </c>
      <c r="J259" s="6">
        <v>1018242.7</v>
      </c>
    </row>
    <row r="260" spans="1:10">
      <c r="A260" s="18" t="s">
        <v>516</v>
      </c>
      <c r="B260" s="16">
        <v>100100</v>
      </c>
      <c r="C260" s="18" t="s">
        <v>515</v>
      </c>
    </row>
    <row r="261" spans="1:10">
      <c r="A261" s="18" t="s">
        <v>516</v>
      </c>
      <c r="B261" s="16">
        <v>100200</v>
      </c>
      <c r="C261" s="18" t="s">
        <v>527</v>
      </c>
    </row>
    <row r="262" spans="1:10">
      <c r="A262" s="18" t="s">
        <v>516</v>
      </c>
      <c r="B262" s="16">
        <v>100300</v>
      </c>
      <c r="C262" s="18" t="s">
        <v>540</v>
      </c>
    </row>
    <row r="263" spans="1:10">
      <c r="A263" s="18" t="s">
        <v>516</v>
      </c>
      <c r="B263" s="16">
        <v>100500</v>
      </c>
      <c r="C263" s="18" t="s">
        <v>555</v>
      </c>
      <c r="D263" s="11">
        <v>2140000</v>
      </c>
      <c r="E263" s="9" t="s">
        <v>210</v>
      </c>
      <c r="F263" s="6">
        <v>4029472.76</v>
      </c>
      <c r="G263" s="6">
        <v>4289560.3099999996</v>
      </c>
      <c r="H263" s="6">
        <v>4593003.03</v>
      </c>
      <c r="I263" s="6">
        <v>5923595.0300000003</v>
      </c>
      <c r="J263" s="6">
        <v>18835631.129999999</v>
      </c>
    </row>
    <row r="264" spans="1:10">
      <c r="A264" s="18" t="s">
        <v>517</v>
      </c>
      <c r="B264" s="16">
        <v>100100</v>
      </c>
      <c r="C264" s="18" t="s">
        <v>515</v>
      </c>
      <c r="D264" s="11">
        <v>2141000</v>
      </c>
      <c r="E264" s="9" t="s">
        <v>211</v>
      </c>
      <c r="F264" s="6">
        <v>5998</v>
      </c>
      <c r="G264" s="6">
        <v>9987</v>
      </c>
      <c r="H264" s="6">
        <v>12800</v>
      </c>
      <c r="I264" s="6">
        <v>15990</v>
      </c>
      <c r="J264" s="6">
        <v>44775</v>
      </c>
    </row>
    <row r="265" spans="1:10">
      <c r="A265" s="18" t="s">
        <v>522</v>
      </c>
      <c r="B265" s="16">
        <v>100100</v>
      </c>
      <c r="C265" s="18" t="s">
        <v>523</v>
      </c>
      <c r="D265" s="11">
        <v>2142000</v>
      </c>
      <c r="E265" s="9" t="s">
        <v>212</v>
      </c>
      <c r="F265" s="6">
        <v>18315</v>
      </c>
      <c r="G265" s="6">
        <v>25500</v>
      </c>
      <c r="H265" s="6">
        <v>30700</v>
      </c>
      <c r="I265" s="6">
        <v>61900</v>
      </c>
      <c r="J265" s="6">
        <v>136415</v>
      </c>
    </row>
    <row r="266" spans="1:10">
      <c r="A266" s="18" t="s">
        <v>547</v>
      </c>
      <c r="B266" s="16">
        <v>100400</v>
      </c>
      <c r="C266" s="18" t="s">
        <v>546</v>
      </c>
    </row>
    <row r="267" spans="1:10">
      <c r="A267" s="18" t="s">
        <v>547</v>
      </c>
      <c r="B267" s="16">
        <v>100400</v>
      </c>
      <c r="C267" s="18" t="s">
        <v>525</v>
      </c>
      <c r="D267" s="11">
        <v>2144000</v>
      </c>
      <c r="E267" s="9" t="s">
        <v>213</v>
      </c>
      <c r="F267" s="6">
        <v>878199.56</v>
      </c>
      <c r="G267" s="6">
        <v>1018203.48</v>
      </c>
      <c r="H267" s="6">
        <v>1064633.96</v>
      </c>
      <c r="I267" s="6">
        <v>1127519.7</v>
      </c>
      <c r="J267" s="6">
        <v>4088556.7</v>
      </c>
    </row>
    <row r="268" spans="1:10">
      <c r="A268" s="18" t="s">
        <v>533</v>
      </c>
      <c r="B268" s="16">
        <v>100200</v>
      </c>
      <c r="C268" s="18" t="s">
        <v>527</v>
      </c>
      <c r="D268" s="11">
        <v>2145000</v>
      </c>
      <c r="E268" s="9" t="s">
        <v>214</v>
      </c>
      <c r="F268" s="6">
        <v>20518.75</v>
      </c>
      <c r="G268" s="6">
        <v>35940.75</v>
      </c>
      <c r="H268" s="6">
        <v>44510.9</v>
      </c>
      <c r="I268" s="6">
        <v>66920</v>
      </c>
      <c r="J268" s="6">
        <v>167890.4</v>
      </c>
    </row>
    <row r="269" spans="1:10">
      <c r="A269" s="18" t="s">
        <v>534</v>
      </c>
      <c r="B269" s="16">
        <v>100200</v>
      </c>
      <c r="C269" s="18" t="s">
        <v>527</v>
      </c>
    </row>
    <row r="270" spans="1:10">
      <c r="A270" s="18" t="s">
        <v>534</v>
      </c>
      <c r="B270" s="16">
        <v>100300</v>
      </c>
      <c r="C270" s="18" t="s">
        <v>540</v>
      </c>
      <c r="D270" s="11">
        <v>2146000</v>
      </c>
      <c r="E270" s="9" t="s">
        <v>215</v>
      </c>
      <c r="F270" s="6">
        <v>315000</v>
      </c>
      <c r="G270" s="6">
        <v>377800</v>
      </c>
      <c r="H270" s="6">
        <v>441700.55</v>
      </c>
      <c r="I270" s="6">
        <v>591580</v>
      </c>
      <c r="J270" s="6">
        <v>1726080.55</v>
      </c>
    </row>
    <row r="271" spans="1:10">
      <c r="A271" s="18" t="s">
        <v>543</v>
      </c>
      <c r="B271" s="16">
        <v>100300</v>
      </c>
      <c r="C271" s="18" t="s">
        <v>540</v>
      </c>
      <c r="D271" s="11">
        <v>2147000</v>
      </c>
      <c r="E271" s="9" t="s">
        <v>216</v>
      </c>
      <c r="F271" s="6">
        <v>1350000</v>
      </c>
      <c r="G271" s="6">
        <v>1500000</v>
      </c>
      <c r="H271" s="6">
        <v>1650000</v>
      </c>
      <c r="I271" s="6">
        <v>2194100</v>
      </c>
      <c r="J271" s="6">
        <v>6694100</v>
      </c>
    </row>
    <row r="272" spans="1:10">
      <c r="A272" s="18" t="s">
        <v>551</v>
      </c>
      <c r="B272" s="16">
        <v>100500</v>
      </c>
      <c r="C272" s="18" t="s">
        <v>552</v>
      </c>
    </row>
    <row r="273" spans="1:10">
      <c r="A273" s="18" t="s">
        <v>551</v>
      </c>
      <c r="B273" s="16">
        <v>100500</v>
      </c>
      <c r="C273" s="18" t="s">
        <v>525</v>
      </c>
      <c r="D273" s="11">
        <v>2148000</v>
      </c>
      <c r="E273" s="9" t="s">
        <v>217</v>
      </c>
      <c r="F273" s="6">
        <v>244411.34</v>
      </c>
      <c r="G273" s="6">
        <v>303993.34999999998</v>
      </c>
      <c r="H273" s="6">
        <v>341616.58</v>
      </c>
      <c r="I273" s="6">
        <v>377313.25</v>
      </c>
      <c r="J273" s="6">
        <v>1267334.52</v>
      </c>
    </row>
    <row r="274" spans="1:10">
      <c r="A274" s="18" t="s">
        <v>553</v>
      </c>
      <c r="B274" s="16">
        <v>100500</v>
      </c>
      <c r="C274" s="18" t="s">
        <v>552</v>
      </c>
      <c r="D274" s="11">
        <v>2149000</v>
      </c>
      <c r="E274" s="9" t="s">
        <v>218</v>
      </c>
      <c r="F274" s="6">
        <v>22700</v>
      </c>
      <c r="G274" s="6">
        <v>35900</v>
      </c>
      <c r="H274" s="6">
        <v>55500.75</v>
      </c>
      <c r="I274" s="6">
        <v>72100.259999999995</v>
      </c>
      <c r="J274" s="6">
        <v>186201.01</v>
      </c>
    </row>
    <row r="275" spans="1:10">
      <c r="A275" s="18" t="s">
        <v>554</v>
      </c>
      <c r="B275" s="16">
        <v>100500</v>
      </c>
      <c r="C275" s="18" t="s">
        <v>552</v>
      </c>
      <c r="D275" s="11">
        <v>2150000</v>
      </c>
      <c r="E275" s="9" t="s">
        <v>219</v>
      </c>
      <c r="F275" s="6">
        <v>1</v>
      </c>
      <c r="G275" s="6">
        <v>1</v>
      </c>
      <c r="H275" s="6">
        <v>1</v>
      </c>
      <c r="I275" s="6">
        <v>1</v>
      </c>
      <c r="J275" s="6">
        <v>4</v>
      </c>
    </row>
    <row r="276" spans="1:10">
      <c r="A276" s="18" t="s">
        <v>535</v>
      </c>
      <c r="B276" s="16">
        <v>100200</v>
      </c>
      <c r="C276" s="18" t="s">
        <v>527</v>
      </c>
    </row>
    <row r="277" spans="1:10">
      <c r="A277" s="18" t="s">
        <v>535</v>
      </c>
      <c r="B277" s="16">
        <v>100500</v>
      </c>
      <c r="C277" s="18" t="s">
        <v>555</v>
      </c>
    </row>
    <row r="278" spans="1:10">
      <c r="A278" s="18" t="s">
        <v>535</v>
      </c>
      <c r="B278" s="16">
        <v>100500</v>
      </c>
      <c r="C278" s="18" t="s">
        <v>525</v>
      </c>
      <c r="D278" s="11">
        <v>2151000</v>
      </c>
      <c r="E278" s="9" t="s">
        <v>220</v>
      </c>
      <c r="F278" s="6">
        <v>674114.18</v>
      </c>
      <c r="G278" s="6">
        <v>737265.36</v>
      </c>
      <c r="H278" s="6">
        <v>804488.12</v>
      </c>
      <c r="I278" s="6">
        <v>829947.18</v>
      </c>
      <c r="J278" s="6">
        <v>3045814.84</v>
      </c>
    </row>
    <row r="279" spans="1:10">
      <c r="A279" s="18" t="s">
        <v>558</v>
      </c>
      <c r="B279" s="16">
        <v>110100</v>
      </c>
      <c r="C279" s="18" t="s">
        <v>559</v>
      </c>
      <c r="D279" s="11">
        <v>2152000</v>
      </c>
      <c r="E279" s="9" t="s">
        <v>176</v>
      </c>
      <c r="F279" s="6">
        <v>159618.49</v>
      </c>
      <c r="G279" s="6">
        <v>209618.49</v>
      </c>
      <c r="H279" s="6">
        <v>209618.49</v>
      </c>
      <c r="I279" s="6">
        <v>259618.49</v>
      </c>
      <c r="J279" s="6">
        <v>838473.96</v>
      </c>
    </row>
    <row r="280" spans="1:10">
      <c r="A280" s="18" t="s">
        <v>560</v>
      </c>
      <c r="B280" s="16">
        <v>110100</v>
      </c>
      <c r="C280" s="18" t="s">
        <v>559</v>
      </c>
      <c r="D280" s="11">
        <v>2153000</v>
      </c>
      <c r="E280" s="9" t="s">
        <v>221</v>
      </c>
      <c r="F280" s="6">
        <v>19100</v>
      </c>
      <c r="G280" s="6">
        <v>39100</v>
      </c>
      <c r="H280" s="6">
        <v>39300</v>
      </c>
      <c r="I280" s="6">
        <v>59300.07</v>
      </c>
      <c r="J280" s="6">
        <v>156800.07</v>
      </c>
    </row>
    <row r="281" spans="1:10">
      <c r="A281" s="18" t="s">
        <v>564</v>
      </c>
      <c r="B281" s="16">
        <v>110100</v>
      </c>
      <c r="C281" s="18" t="s">
        <v>565</v>
      </c>
      <c r="D281" s="11">
        <v>2154000</v>
      </c>
      <c r="E281" s="9" t="s">
        <v>222</v>
      </c>
      <c r="F281" s="6">
        <v>1000</v>
      </c>
      <c r="G281" s="6">
        <v>1000</v>
      </c>
      <c r="H281" s="6">
        <v>1000</v>
      </c>
      <c r="I281" s="6">
        <v>1000</v>
      </c>
      <c r="J281" s="6">
        <v>4000</v>
      </c>
    </row>
    <row r="282" spans="1:10">
      <c r="A282" s="18" t="s">
        <v>566</v>
      </c>
      <c r="B282" s="16">
        <v>110100</v>
      </c>
      <c r="C282" s="18" t="s">
        <v>567</v>
      </c>
      <c r="D282" s="11">
        <v>2155000</v>
      </c>
      <c r="E282" s="9" t="s">
        <v>223</v>
      </c>
      <c r="F282" s="6">
        <v>58820.639999999999</v>
      </c>
      <c r="G282" s="6">
        <v>78820.639999999999</v>
      </c>
      <c r="H282" s="6">
        <v>78820.639999999999</v>
      </c>
      <c r="I282" s="6">
        <v>108820.64</v>
      </c>
      <c r="J282" s="6">
        <v>325282.56</v>
      </c>
    </row>
    <row r="283" spans="1:10">
      <c r="A283" s="18" t="s">
        <v>568</v>
      </c>
      <c r="B283" s="16">
        <v>110100</v>
      </c>
      <c r="C283" s="18" t="s">
        <v>569</v>
      </c>
      <c r="D283" s="11">
        <v>2156000</v>
      </c>
      <c r="E283" s="9" t="s">
        <v>224</v>
      </c>
      <c r="F283" s="6">
        <v>3001</v>
      </c>
      <c r="G283" s="6">
        <v>3001</v>
      </c>
      <c r="H283" s="6">
        <v>3001</v>
      </c>
      <c r="I283" s="6">
        <v>3001</v>
      </c>
      <c r="J283" s="6">
        <v>12004</v>
      </c>
    </row>
    <row r="284" spans="1:10">
      <c r="A284" s="18" t="s">
        <v>593</v>
      </c>
      <c r="B284" s="16">
        <v>110300</v>
      </c>
      <c r="C284" s="18" t="s">
        <v>592</v>
      </c>
      <c r="D284" s="11">
        <v>2157000</v>
      </c>
      <c r="E284" s="9" t="s">
        <v>225</v>
      </c>
      <c r="F284" s="6">
        <v>134608.28</v>
      </c>
      <c r="G284" s="6">
        <v>134628.28</v>
      </c>
      <c r="H284" s="6">
        <v>134628.28</v>
      </c>
      <c r="I284" s="6">
        <v>204628.28</v>
      </c>
      <c r="J284" s="6">
        <v>608493.12</v>
      </c>
    </row>
    <row r="285" spans="1:10">
      <c r="A285" s="18" t="s">
        <v>572</v>
      </c>
      <c r="B285" s="16">
        <v>110200</v>
      </c>
      <c r="C285" s="18" t="s">
        <v>573</v>
      </c>
      <c r="D285" s="11">
        <v>2158000</v>
      </c>
      <c r="E285" s="9" t="s">
        <v>226</v>
      </c>
      <c r="F285" s="6">
        <v>11</v>
      </c>
      <c r="G285" s="6">
        <v>11</v>
      </c>
      <c r="H285" s="6">
        <v>11</v>
      </c>
      <c r="I285" s="6">
        <v>11</v>
      </c>
      <c r="J285" s="6">
        <v>44</v>
      </c>
    </row>
    <row r="286" spans="1:10">
      <c r="A286" s="18" t="s">
        <v>581</v>
      </c>
      <c r="B286" s="16">
        <v>110200</v>
      </c>
      <c r="C286" s="18" t="s">
        <v>579</v>
      </c>
    </row>
    <row r="287" spans="1:10">
      <c r="A287" s="18" t="s">
        <v>581</v>
      </c>
      <c r="B287" s="16">
        <v>110200</v>
      </c>
      <c r="C287" s="18" t="s">
        <v>571</v>
      </c>
      <c r="D287" s="11">
        <v>2159000</v>
      </c>
      <c r="E287" s="9" t="s">
        <v>227</v>
      </c>
      <c r="F287" s="6">
        <v>98292.31</v>
      </c>
      <c r="G287" s="6">
        <v>98282.31</v>
      </c>
      <c r="H287" s="6">
        <v>216507.88</v>
      </c>
      <c r="I287" s="6">
        <v>225943.36</v>
      </c>
      <c r="J287" s="6">
        <v>639025.86</v>
      </c>
    </row>
    <row r="288" spans="1:10">
      <c r="A288" s="18" t="s">
        <v>582</v>
      </c>
      <c r="B288" s="16">
        <v>110200</v>
      </c>
      <c r="C288" s="18" t="s">
        <v>579</v>
      </c>
      <c r="D288" s="11">
        <v>2160000</v>
      </c>
      <c r="E288" s="9" t="s">
        <v>228</v>
      </c>
      <c r="F288" s="6">
        <v>153201.79</v>
      </c>
      <c r="G288" s="6">
        <v>253201.79</v>
      </c>
      <c r="H288" s="6">
        <v>263201.78999999998</v>
      </c>
      <c r="I288" s="6">
        <v>363201.79</v>
      </c>
      <c r="J288" s="6">
        <v>1032807.16</v>
      </c>
    </row>
    <row r="289" spans="1:10">
      <c r="A289" s="18" t="s">
        <v>583</v>
      </c>
      <c r="B289" s="16">
        <v>110200</v>
      </c>
      <c r="C289" s="18" t="s">
        <v>579</v>
      </c>
      <c r="D289" s="11">
        <v>2161000</v>
      </c>
      <c r="E289" s="9" t="s">
        <v>229</v>
      </c>
      <c r="F289" s="6">
        <v>1024</v>
      </c>
      <c r="G289" s="6">
        <v>1024</v>
      </c>
      <c r="H289" s="6">
        <v>1024</v>
      </c>
      <c r="I289" s="6">
        <v>1024</v>
      </c>
      <c r="J289" s="6">
        <v>4096</v>
      </c>
    </row>
    <row r="290" spans="1:10">
      <c r="A290" s="18" t="s">
        <v>574</v>
      </c>
      <c r="B290" s="16">
        <v>110200</v>
      </c>
      <c r="C290" s="18" t="s">
        <v>567</v>
      </c>
    </row>
    <row r="291" spans="1:10">
      <c r="A291" s="18" t="s">
        <v>574</v>
      </c>
      <c r="B291" s="16">
        <v>110300</v>
      </c>
      <c r="C291" s="18" t="s">
        <v>569</v>
      </c>
      <c r="D291" s="11">
        <v>2162000</v>
      </c>
      <c r="E291" s="9" t="s">
        <v>230</v>
      </c>
      <c r="F291" s="6">
        <v>23971.18</v>
      </c>
      <c r="G291" s="6">
        <v>23971.18</v>
      </c>
      <c r="H291" s="6">
        <v>113971.18</v>
      </c>
      <c r="I291" s="6">
        <v>123406.56</v>
      </c>
      <c r="J291" s="6">
        <v>285320.09999999998</v>
      </c>
    </row>
    <row r="292" spans="1:10">
      <c r="A292" s="18" t="s">
        <v>575</v>
      </c>
      <c r="B292" s="16">
        <v>110200</v>
      </c>
      <c r="C292" s="18" t="s">
        <v>567</v>
      </c>
      <c r="D292" s="11">
        <v>2163000</v>
      </c>
      <c r="E292" s="9" t="s">
        <v>231</v>
      </c>
      <c r="F292" s="6">
        <v>12</v>
      </c>
      <c r="G292" s="6">
        <v>12</v>
      </c>
      <c r="H292" s="6">
        <v>12</v>
      </c>
      <c r="I292" s="6">
        <v>12</v>
      </c>
      <c r="J292" s="6">
        <v>48</v>
      </c>
    </row>
    <row r="293" spans="1:10">
      <c r="A293" s="18" t="s">
        <v>561</v>
      </c>
      <c r="B293" s="16">
        <v>110100</v>
      </c>
      <c r="C293" s="18" t="s">
        <v>562</v>
      </c>
      <c r="D293" s="11">
        <v>2164000</v>
      </c>
      <c r="E293" s="9" t="s">
        <v>232</v>
      </c>
      <c r="F293" s="6">
        <v>7</v>
      </c>
      <c r="G293" s="6">
        <v>7</v>
      </c>
      <c r="H293" s="6">
        <v>7</v>
      </c>
      <c r="I293" s="6">
        <v>7</v>
      </c>
      <c r="J293" s="6">
        <v>28</v>
      </c>
    </row>
    <row r="294" spans="1:10">
      <c r="A294" s="18" t="s">
        <v>563</v>
      </c>
      <c r="B294" s="16">
        <v>110100</v>
      </c>
      <c r="C294" s="18" t="s">
        <v>562</v>
      </c>
      <c r="D294" s="11">
        <v>2165000</v>
      </c>
      <c r="E294" s="9" t="s">
        <v>233</v>
      </c>
      <c r="F294" s="6">
        <v>7</v>
      </c>
      <c r="G294" s="6">
        <v>7</v>
      </c>
      <c r="H294" s="6">
        <v>7</v>
      </c>
      <c r="I294" s="6">
        <v>7</v>
      </c>
      <c r="J294" s="6">
        <v>28</v>
      </c>
    </row>
    <row r="295" spans="1:10">
      <c r="A295" s="18" t="s">
        <v>600</v>
      </c>
      <c r="B295" s="16">
        <v>110400</v>
      </c>
      <c r="C295" s="18" t="s">
        <v>599</v>
      </c>
    </row>
    <row r="296" spans="1:10">
      <c r="A296" s="18" t="s">
        <v>600</v>
      </c>
      <c r="B296" s="16">
        <v>110400</v>
      </c>
      <c r="C296" s="18" t="s">
        <v>602</v>
      </c>
      <c r="D296" s="11">
        <v>2166000</v>
      </c>
      <c r="E296" s="9" t="s">
        <v>234</v>
      </c>
      <c r="F296" s="6">
        <v>49200</v>
      </c>
      <c r="G296" s="6">
        <v>74167.91</v>
      </c>
      <c r="H296" s="6">
        <v>80661.67</v>
      </c>
      <c r="I296" s="6">
        <v>96555.199999999997</v>
      </c>
      <c r="J296" s="6">
        <v>300584.78000000003</v>
      </c>
    </row>
    <row r="297" spans="1:10">
      <c r="A297" s="18" t="s">
        <v>601</v>
      </c>
      <c r="B297" s="16">
        <v>110400</v>
      </c>
      <c r="C297" s="18" t="s">
        <v>599</v>
      </c>
    </row>
    <row r="298" spans="1:10">
      <c r="A298" s="18" t="s">
        <v>601</v>
      </c>
      <c r="B298" s="16">
        <v>110400</v>
      </c>
      <c r="C298" s="18" t="s">
        <v>602</v>
      </c>
      <c r="D298" s="11">
        <v>2167000</v>
      </c>
      <c r="E298" s="9" t="s">
        <v>235</v>
      </c>
      <c r="F298" s="6">
        <v>4000</v>
      </c>
      <c r="G298" s="6">
        <v>4000</v>
      </c>
      <c r="H298" s="6">
        <v>4000</v>
      </c>
      <c r="I298" s="6">
        <v>4000</v>
      </c>
      <c r="J298" s="6">
        <v>16000</v>
      </c>
    </row>
    <row r="299" spans="1:10">
      <c r="A299" s="18" t="s">
        <v>596</v>
      </c>
      <c r="B299" s="16">
        <v>110400</v>
      </c>
      <c r="C299" s="18" t="s">
        <v>597</v>
      </c>
      <c r="D299" s="11">
        <v>2168000</v>
      </c>
      <c r="E299" s="9" t="s">
        <v>236</v>
      </c>
      <c r="F299" s="6">
        <v>4000</v>
      </c>
      <c r="G299" s="6">
        <v>4000</v>
      </c>
      <c r="H299" s="6">
        <v>4000</v>
      </c>
      <c r="I299" s="6">
        <v>4000</v>
      </c>
      <c r="J299" s="6">
        <v>16000</v>
      </c>
    </row>
    <row r="300" spans="1:10">
      <c r="A300" s="18" t="s">
        <v>588</v>
      </c>
      <c r="B300" s="16">
        <v>110300</v>
      </c>
      <c r="C300" s="18" t="s">
        <v>569</v>
      </c>
      <c r="D300" s="11">
        <v>2169000</v>
      </c>
      <c r="E300" s="9" t="s">
        <v>237</v>
      </c>
      <c r="F300" s="6">
        <v>90485.8</v>
      </c>
      <c r="G300" s="6">
        <v>140485.79999999999</v>
      </c>
      <c r="H300" s="6">
        <v>140485.79999999999</v>
      </c>
      <c r="I300" s="6">
        <v>240485.8</v>
      </c>
      <c r="J300" s="6">
        <v>611943.19999999995</v>
      </c>
    </row>
    <row r="301" spans="1:10">
      <c r="A301" s="18" t="s">
        <v>589</v>
      </c>
      <c r="B301" s="16">
        <v>110300</v>
      </c>
      <c r="C301" s="18" t="s">
        <v>569</v>
      </c>
      <c r="D301" s="11">
        <v>2170000</v>
      </c>
      <c r="E301" s="9" t="s">
        <v>238</v>
      </c>
      <c r="F301" s="6">
        <v>6181.64</v>
      </c>
      <c r="G301" s="6">
        <v>6181.64</v>
      </c>
      <c r="H301" s="6">
        <v>6181.64</v>
      </c>
      <c r="I301" s="6">
        <v>6181.64</v>
      </c>
      <c r="J301" s="6">
        <v>24726.560000000001</v>
      </c>
    </row>
    <row r="302" spans="1:10">
      <c r="A302" s="18" t="s">
        <v>590</v>
      </c>
      <c r="B302" s="16">
        <v>110300</v>
      </c>
      <c r="C302" s="18" t="s">
        <v>569</v>
      </c>
      <c r="D302" s="11">
        <v>2171000</v>
      </c>
      <c r="E302" s="9" t="s">
        <v>239</v>
      </c>
      <c r="F302" s="6">
        <v>7490</v>
      </c>
      <c r="G302" s="6">
        <v>7490</v>
      </c>
      <c r="H302" s="6">
        <v>7490</v>
      </c>
      <c r="I302" s="6">
        <v>7490</v>
      </c>
      <c r="J302" s="6">
        <v>29960</v>
      </c>
    </row>
    <row r="303" spans="1:10">
      <c r="A303" s="18" t="s">
        <v>604</v>
      </c>
      <c r="B303" s="16">
        <v>120100</v>
      </c>
      <c r="C303" s="18" t="s">
        <v>297</v>
      </c>
      <c r="D303" s="11">
        <v>2176000</v>
      </c>
      <c r="E303" s="9" t="s">
        <v>136</v>
      </c>
      <c r="F303" s="6">
        <v>70000</v>
      </c>
      <c r="G303" s="6">
        <v>73000</v>
      </c>
      <c r="H303" s="6">
        <v>77000</v>
      </c>
      <c r="I303" s="6">
        <v>100000</v>
      </c>
      <c r="J303" s="6">
        <v>320000</v>
      </c>
    </row>
    <row r="304" spans="1:10">
      <c r="A304" s="18" t="s">
        <v>622</v>
      </c>
      <c r="B304" s="16">
        <v>120200</v>
      </c>
      <c r="C304" s="18" t="s">
        <v>621</v>
      </c>
      <c r="D304" s="11">
        <v>2177000</v>
      </c>
      <c r="E304" s="9" t="s">
        <v>240</v>
      </c>
      <c r="F304" s="6">
        <v>190000</v>
      </c>
      <c r="G304" s="6">
        <v>200000</v>
      </c>
      <c r="H304" s="6">
        <v>210000</v>
      </c>
      <c r="I304" s="6">
        <v>220000</v>
      </c>
      <c r="J304" s="6">
        <v>820000</v>
      </c>
    </row>
    <row r="305" spans="1:10">
      <c r="A305" s="18" t="s">
        <v>605</v>
      </c>
      <c r="B305" s="16">
        <v>120100</v>
      </c>
      <c r="C305" s="18" t="s">
        <v>297</v>
      </c>
      <c r="D305" s="11">
        <v>2178000</v>
      </c>
      <c r="E305" s="9" t="s">
        <v>241</v>
      </c>
      <c r="F305" s="6">
        <v>50000</v>
      </c>
      <c r="G305" s="6">
        <v>50000</v>
      </c>
      <c r="H305" s="6">
        <v>52156</v>
      </c>
      <c r="I305" s="6">
        <v>85000</v>
      </c>
      <c r="J305" s="6">
        <v>237156</v>
      </c>
    </row>
    <row r="306" spans="1:10">
      <c r="A306" s="18" t="s">
        <v>606</v>
      </c>
      <c r="B306" s="16">
        <v>120100</v>
      </c>
      <c r="C306" s="18" t="s">
        <v>303</v>
      </c>
      <c r="D306" s="11">
        <v>2180000</v>
      </c>
      <c r="E306" s="9" t="s">
        <v>153</v>
      </c>
      <c r="F306" s="6">
        <v>1000</v>
      </c>
      <c r="G306" s="6">
        <v>1000</v>
      </c>
      <c r="H306" s="6">
        <v>1000</v>
      </c>
      <c r="I306" s="6">
        <v>1000</v>
      </c>
      <c r="J306" s="6">
        <v>4000</v>
      </c>
    </row>
    <row r="307" spans="1:10">
      <c r="A307" s="18" t="s">
        <v>607</v>
      </c>
      <c r="B307" s="16">
        <v>120100</v>
      </c>
      <c r="C307" s="18" t="s">
        <v>305</v>
      </c>
      <c r="D307" s="11">
        <v>2181000</v>
      </c>
      <c r="E307" s="9" t="s">
        <v>242</v>
      </c>
      <c r="F307" s="6">
        <v>2000</v>
      </c>
      <c r="G307" s="6">
        <v>2000</v>
      </c>
      <c r="H307" s="6">
        <v>2000</v>
      </c>
      <c r="I307" s="6">
        <v>2000</v>
      </c>
      <c r="J307" s="6">
        <v>8000</v>
      </c>
    </row>
    <row r="308" spans="1:10">
      <c r="A308" s="18" t="s">
        <v>623</v>
      </c>
      <c r="B308" s="16">
        <v>120200</v>
      </c>
      <c r="C308" s="18" t="s">
        <v>624</v>
      </c>
      <c r="D308" s="11">
        <v>2184000</v>
      </c>
      <c r="E308" s="9" t="s">
        <v>243</v>
      </c>
      <c r="F308" s="6">
        <v>1000</v>
      </c>
      <c r="G308" s="6">
        <v>1000</v>
      </c>
      <c r="H308" s="6">
        <v>1000</v>
      </c>
      <c r="I308" s="6">
        <v>1000</v>
      </c>
      <c r="J308" s="6">
        <v>4000</v>
      </c>
    </row>
    <row r="309" spans="1:10">
      <c r="A309" s="18" t="s">
        <v>635</v>
      </c>
      <c r="B309" s="16">
        <v>120200</v>
      </c>
      <c r="C309" s="18" t="s">
        <v>636</v>
      </c>
      <c r="D309" s="11">
        <v>2185000</v>
      </c>
      <c r="E309" s="9" t="s">
        <v>244</v>
      </c>
      <c r="F309" s="6">
        <v>10000</v>
      </c>
      <c r="G309" s="6">
        <v>11000</v>
      </c>
      <c r="H309" s="6">
        <v>12100</v>
      </c>
      <c r="I309" s="6">
        <v>13310</v>
      </c>
      <c r="J309" s="6">
        <v>46410</v>
      </c>
    </row>
    <row r="310" spans="1:10">
      <c r="A310" s="18" t="s">
        <v>618</v>
      </c>
      <c r="B310" s="16">
        <v>120200</v>
      </c>
      <c r="C310" s="18" t="s">
        <v>619</v>
      </c>
      <c r="D310" s="11">
        <v>2186000</v>
      </c>
      <c r="E310" s="9" t="s">
        <v>245</v>
      </c>
      <c r="F310" s="6">
        <v>20000</v>
      </c>
      <c r="G310" s="6">
        <v>25000</v>
      </c>
      <c r="H310" s="6">
        <v>30000</v>
      </c>
      <c r="I310" s="6">
        <v>100000</v>
      </c>
      <c r="J310" s="6">
        <v>175000</v>
      </c>
    </row>
    <row r="311" spans="1:10">
      <c r="A311" s="18" t="s">
        <v>625</v>
      </c>
      <c r="B311" s="16">
        <v>120200</v>
      </c>
      <c r="C311" s="18" t="s">
        <v>624</v>
      </c>
      <c r="D311" s="11">
        <v>2187000</v>
      </c>
      <c r="E311" s="9" t="s">
        <v>246</v>
      </c>
      <c r="F311" s="6">
        <v>190000</v>
      </c>
      <c r="G311" s="6">
        <v>200000</v>
      </c>
      <c r="H311" s="6">
        <v>205000</v>
      </c>
      <c r="I311" s="6">
        <v>210000</v>
      </c>
      <c r="J311" s="6">
        <v>805000</v>
      </c>
    </row>
    <row r="312" spans="1:10">
      <c r="A312" s="18" t="s">
        <v>629</v>
      </c>
      <c r="B312" s="16">
        <v>120200</v>
      </c>
      <c r="C312" s="18" t="s">
        <v>630</v>
      </c>
      <c r="D312" s="11">
        <v>2189000</v>
      </c>
      <c r="E312" s="9" t="s">
        <v>247</v>
      </c>
      <c r="F312" s="6">
        <v>10000</v>
      </c>
      <c r="G312" s="6">
        <v>10000</v>
      </c>
      <c r="H312" s="6">
        <v>10000</v>
      </c>
      <c r="I312" s="6">
        <v>10000</v>
      </c>
      <c r="J312" s="6">
        <v>40000</v>
      </c>
    </row>
    <row r="313" spans="1:10">
      <c r="A313" s="18" t="s">
        <v>631</v>
      </c>
      <c r="B313" s="16">
        <v>120200</v>
      </c>
      <c r="C313" s="18" t="s">
        <v>630</v>
      </c>
      <c r="D313" s="11">
        <v>2191000</v>
      </c>
      <c r="E313" s="9" t="s">
        <v>248</v>
      </c>
      <c r="F313" s="6">
        <v>20000</v>
      </c>
      <c r="G313" s="6">
        <v>22000</v>
      </c>
      <c r="H313" s="6">
        <v>24200</v>
      </c>
      <c r="I313" s="6">
        <v>30000</v>
      </c>
      <c r="J313" s="6">
        <v>96200</v>
      </c>
    </row>
    <row r="314" spans="1:10">
      <c r="A314" s="18" t="s">
        <v>626</v>
      </c>
      <c r="B314" s="16">
        <v>120200</v>
      </c>
      <c r="C314" s="18" t="s">
        <v>624</v>
      </c>
      <c r="D314" s="11">
        <v>2192000</v>
      </c>
      <c r="E314" s="9" t="s">
        <v>249</v>
      </c>
      <c r="F314" s="6">
        <v>1000</v>
      </c>
      <c r="G314" s="6">
        <v>1000</v>
      </c>
      <c r="H314" s="6">
        <v>1000</v>
      </c>
      <c r="I314" s="6">
        <v>1000</v>
      </c>
      <c r="J314" s="6">
        <v>4000</v>
      </c>
    </row>
    <row r="315" spans="1:10">
      <c r="A315" s="18" t="s">
        <v>627</v>
      </c>
      <c r="B315" s="16">
        <v>120200</v>
      </c>
      <c r="C315" s="18" t="s">
        <v>624</v>
      </c>
      <c r="D315" s="11">
        <v>2196000</v>
      </c>
      <c r="E315" s="9" t="s">
        <v>250</v>
      </c>
      <c r="F315" s="6">
        <v>1</v>
      </c>
      <c r="G315" s="6">
        <v>1</v>
      </c>
      <c r="H315" s="6">
        <v>1</v>
      </c>
      <c r="I315" s="6">
        <v>1</v>
      </c>
      <c r="J315" s="6">
        <v>4</v>
      </c>
    </row>
    <row r="316" spans="1:10">
      <c r="A316" s="18" t="s">
        <v>612</v>
      </c>
      <c r="B316" s="16">
        <v>120200</v>
      </c>
      <c r="C316" s="18" t="s">
        <v>613</v>
      </c>
      <c r="D316" s="11">
        <v>2197000</v>
      </c>
      <c r="E316" s="9" t="s">
        <v>251</v>
      </c>
      <c r="F316" s="6">
        <v>10000</v>
      </c>
      <c r="G316" s="6">
        <v>15000</v>
      </c>
      <c r="H316" s="6">
        <v>15000</v>
      </c>
      <c r="I316" s="6">
        <v>25000</v>
      </c>
      <c r="J316" s="6">
        <v>65000</v>
      </c>
    </row>
    <row r="317" spans="1:10">
      <c r="A317" s="18" t="s">
        <v>637</v>
      </c>
      <c r="B317" s="16">
        <v>120200</v>
      </c>
      <c r="C317" s="18" t="s">
        <v>638</v>
      </c>
      <c r="D317" s="11">
        <v>2198000</v>
      </c>
      <c r="E317" s="9" t="s">
        <v>252</v>
      </c>
      <c r="F317" s="6">
        <v>10000</v>
      </c>
      <c r="G317" s="6">
        <v>10000</v>
      </c>
      <c r="H317" s="6">
        <v>10000</v>
      </c>
      <c r="I317" s="6">
        <v>10000</v>
      </c>
      <c r="J317" s="6">
        <v>40000</v>
      </c>
    </row>
    <row r="318" spans="1:10">
      <c r="A318" s="18" t="s">
        <v>639</v>
      </c>
      <c r="B318" s="16">
        <v>120200</v>
      </c>
      <c r="C318" s="18" t="s">
        <v>640</v>
      </c>
      <c r="D318" s="11">
        <v>2199000</v>
      </c>
      <c r="E318" s="9" t="s">
        <v>253</v>
      </c>
      <c r="F318" s="6">
        <v>30000</v>
      </c>
      <c r="G318" s="6">
        <v>30000</v>
      </c>
      <c r="H318" s="6">
        <v>30000</v>
      </c>
      <c r="I318" s="6">
        <v>30000</v>
      </c>
      <c r="J318" s="6">
        <v>120000</v>
      </c>
    </row>
    <row r="319" spans="1:10">
      <c r="A319" s="18" t="s">
        <v>628</v>
      </c>
      <c r="B319" s="16">
        <v>120200</v>
      </c>
      <c r="C319" s="18" t="s">
        <v>624</v>
      </c>
      <c r="D319" s="11">
        <v>2200000</v>
      </c>
      <c r="E319" s="9" t="s">
        <v>254</v>
      </c>
      <c r="F319" s="6">
        <v>20000</v>
      </c>
      <c r="G319" s="6">
        <v>20000</v>
      </c>
      <c r="H319" s="6">
        <v>20000</v>
      </c>
      <c r="I319" s="6">
        <v>20000</v>
      </c>
      <c r="J319" s="6">
        <v>80000</v>
      </c>
    </row>
    <row r="320" spans="1:10">
      <c r="A320" s="18" t="s">
        <v>647</v>
      </c>
      <c r="B320" s="16">
        <v>130100</v>
      </c>
      <c r="C320" s="18" t="s">
        <v>297</v>
      </c>
      <c r="D320" s="11">
        <v>2201000</v>
      </c>
      <c r="E320" s="9" t="s">
        <v>255</v>
      </c>
      <c r="F320" s="6">
        <v>393654.14</v>
      </c>
      <c r="G320" s="6">
        <v>497307.02</v>
      </c>
      <c r="H320" s="6">
        <v>606313.31000000006</v>
      </c>
      <c r="I320" s="6">
        <v>1231315.68</v>
      </c>
      <c r="J320" s="6">
        <v>2728590.15</v>
      </c>
    </row>
    <row r="321" spans="1:10">
      <c r="A321" s="18" t="s">
        <v>653</v>
      </c>
      <c r="B321" s="16">
        <v>140100</v>
      </c>
      <c r="C321" s="18" t="s">
        <v>654</v>
      </c>
      <c r="D321" s="11">
        <v>2202000</v>
      </c>
      <c r="E321" s="9" t="s">
        <v>256</v>
      </c>
      <c r="F321" s="6">
        <v>1200000</v>
      </c>
      <c r="G321" s="6">
        <v>1800000</v>
      </c>
      <c r="H321" s="6">
        <v>2000000</v>
      </c>
      <c r="I321" s="6">
        <v>3700000</v>
      </c>
      <c r="J321" s="6">
        <v>8700000</v>
      </c>
    </row>
    <row r="322" spans="1:10">
      <c r="A322" s="18" t="s">
        <v>655</v>
      </c>
      <c r="B322" s="16">
        <v>140100</v>
      </c>
      <c r="C322" s="18" t="s">
        <v>654</v>
      </c>
      <c r="D322" s="11">
        <v>2203000</v>
      </c>
      <c r="E322" s="9" t="s">
        <v>257</v>
      </c>
      <c r="F322" s="6">
        <v>217689.65</v>
      </c>
      <c r="G322" s="6">
        <v>228187.33</v>
      </c>
      <c r="H322" s="6">
        <v>473124.48</v>
      </c>
      <c r="I322" s="6">
        <v>355703.31</v>
      </c>
      <c r="J322" s="6">
        <v>1274704.77</v>
      </c>
    </row>
    <row r="323" spans="1:10">
      <c r="A323" s="18" t="s">
        <v>662</v>
      </c>
      <c r="B323" s="16">
        <v>150100</v>
      </c>
      <c r="C323" s="18" t="s">
        <v>663</v>
      </c>
      <c r="D323" s="11">
        <v>2204000</v>
      </c>
      <c r="E323" s="9" t="s">
        <v>258</v>
      </c>
      <c r="F323" s="6">
        <v>80000</v>
      </c>
      <c r="G323" s="6">
        <v>90000</v>
      </c>
      <c r="H323" s="6">
        <v>100000</v>
      </c>
      <c r="I323" s="6">
        <v>110000</v>
      </c>
      <c r="J323" s="6">
        <v>380000</v>
      </c>
    </row>
    <row r="324" spans="1:10">
      <c r="A324" s="18" t="s">
        <v>666</v>
      </c>
      <c r="B324" s="16">
        <v>150100</v>
      </c>
      <c r="C324" s="18" t="s">
        <v>667</v>
      </c>
      <c r="D324" s="11">
        <v>2205000</v>
      </c>
      <c r="E324" s="9" t="s">
        <v>259</v>
      </c>
      <c r="F324" s="6">
        <v>14513016.91</v>
      </c>
      <c r="G324" s="6">
        <v>16032275.76</v>
      </c>
      <c r="H324" s="6">
        <v>19769374.629999999</v>
      </c>
      <c r="I324" s="6">
        <v>19083229.719999999</v>
      </c>
      <c r="J324" s="6">
        <v>69397897.019999996</v>
      </c>
    </row>
    <row r="325" spans="1:10">
      <c r="A325" s="18" t="s">
        <v>668</v>
      </c>
      <c r="B325" s="16">
        <v>160100</v>
      </c>
      <c r="C325" s="18" t="s">
        <v>669</v>
      </c>
      <c r="D325" s="11">
        <v>2206000</v>
      </c>
      <c r="E325" s="9" t="s">
        <v>260</v>
      </c>
      <c r="F325" s="6">
        <v>4343593.46</v>
      </c>
      <c r="G325" s="6">
        <v>4264245.13</v>
      </c>
      <c r="H325" s="6">
        <v>4177288.48</v>
      </c>
      <c r="I325" s="6">
        <v>4253743.22</v>
      </c>
      <c r="J325" s="6">
        <v>17038870.289999999</v>
      </c>
    </row>
    <row r="326" spans="1:10">
      <c r="A326" s="18" t="s">
        <v>670</v>
      </c>
      <c r="B326" s="16">
        <v>160100</v>
      </c>
      <c r="C326" s="18" t="s">
        <v>669</v>
      </c>
      <c r="D326" s="11">
        <v>2207000</v>
      </c>
      <c r="E326" s="9" t="s">
        <v>261</v>
      </c>
      <c r="F326" s="6">
        <v>9</v>
      </c>
      <c r="G326" s="6">
        <v>9</v>
      </c>
      <c r="H326" s="6">
        <v>9</v>
      </c>
      <c r="I326" s="6">
        <v>9</v>
      </c>
      <c r="J326" s="6">
        <v>36</v>
      </c>
    </row>
    <row r="327" spans="1:10">
      <c r="A327" s="18" t="s">
        <v>671</v>
      </c>
      <c r="B327" s="16">
        <v>160100</v>
      </c>
      <c r="C327" s="18" t="s">
        <v>654</v>
      </c>
      <c r="D327" s="11">
        <v>2208000</v>
      </c>
      <c r="E327" s="9" t="s">
        <v>262</v>
      </c>
      <c r="F327" s="6">
        <v>1</v>
      </c>
      <c r="G327" s="6">
        <v>1</v>
      </c>
      <c r="H327" s="6">
        <v>1</v>
      </c>
      <c r="I327" s="6">
        <v>1</v>
      </c>
      <c r="J327" s="6">
        <v>4</v>
      </c>
    </row>
    <row r="328" spans="1:10">
      <c r="A328" s="18" t="s">
        <v>536</v>
      </c>
      <c r="B328" s="16">
        <v>100200</v>
      </c>
      <c r="C328" s="18" t="s">
        <v>527</v>
      </c>
      <c r="D328" s="11">
        <v>2211000</v>
      </c>
      <c r="E328" s="9" t="s">
        <v>263</v>
      </c>
      <c r="F328" s="6">
        <v>65500</v>
      </c>
      <c r="G328" s="6">
        <v>78900</v>
      </c>
      <c r="H328" s="6">
        <v>95900</v>
      </c>
      <c r="I328" s="6">
        <v>139800</v>
      </c>
      <c r="J328" s="6">
        <v>380100</v>
      </c>
    </row>
    <row r="329" spans="1:10">
      <c r="A329" s="18" t="s">
        <v>518</v>
      </c>
      <c r="B329" s="16">
        <v>100100</v>
      </c>
      <c r="C329" s="18" t="s">
        <v>515</v>
      </c>
    </row>
    <row r="330" spans="1:10">
      <c r="A330" s="18" t="s">
        <v>518</v>
      </c>
      <c r="B330" s="16">
        <v>100200</v>
      </c>
      <c r="C330" s="18" t="s">
        <v>527</v>
      </c>
    </row>
    <row r="331" spans="1:10">
      <c r="A331" s="18" t="s">
        <v>518</v>
      </c>
      <c r="B331" s="16">
        <v>100300</v>
      </c>
      <c r="C331" s="18" t="s">
        <v>540</v>
      </c>
      <c r="D331" s="11">
        <v>2212000</v>
      </c>
      <c r="E331" s="9" t="s">
        <v>264</v>
      </c>
      <c r="F331" s="6">
        <v>180826.8</v>
      </c>
      <c r="G331" s="6">
        <v>225249.09</v>
      </c>
      <c r="H331" s="6">
        <v>246062.04</v>
      </c>
      <c r="I331" s="6">
        <v>310701.58</v>
      </c>
      <c r="J331" s="6">
        <v>962839.51</v>
      </c>
    </row>
    <row r="332" spans="1:10">
      <c r="A332" s="18" t="s">
        <v>632</v>
      </c>
      <c r="B332" s="16">
        <v>120200</v>
      </c>
      <c r="C332" s="18" t="s">
        <v>630</v>
      </c>
      <c r="D332" s="11">
        <v>2235000</v>
      </c>
      <c r="E332" s="9" t="s">
        <v>265</v>
      </c>
      <c r="F332" s="6">
        <v>37000</v>
      </c>
      <c r="G332" s="6">
        <v>39671</v>
      </c>
      <c r="H332" s="6">
        <v>54500</v>
      </c>
      <c r="I332" s="6">
        <v>65000</v>
      </c>
      <c r="J332" s="6">
        <v>196171</v>
      </c>
    </row>
    <row r="333" spans="1:10">
      <c r="A333" s="18" t="s">
        <v>537</v>
      </c>
      <c r="B333" s="16">
        <v>100200</v>
      </c>
      <c r="C333" s="18" t="s">
        <v>527</v>
      </c>
      <c r="D333" s="11">
        <v>2236000</v>
      </c>
      <c r="E333" s="9" t="s">
        <v>266</v>
      </c>
      <c r="F333" s="6">
        <v>1214370.24</v>
      </c>
      <c r="G333" s="6">
        <v>1256275.47</v>
      </c>
      <c r="H333" s="6">
        <v>1297472.42</v>
      </c>
      <c r="I333" s="6">
        <v>1340418.5600000001</v>
      </c>
      <c r="J333" s="6">
        <v>5108536.6900000004</v>
      </c>
    </row>
    <row r="334" spans="1:10">
      <c r="A334" s="18" t="s">
        <v>538</v>
      </c>
      <c r="B334" s="16">
        <v>100200</v>
      </c>
      <c r="C334" s="18" t="s">
        <v>527</v>
      </c>
      <c r="D334" s="11">
        <v>2237000</v>
      </c>
      <c r="E334" s="9" t="s">
        <v>267</v>
      </c>
      <c r="F334" s="6">
        <v>560176.53</v>
      </c>
      <c r="G334" s="6">
        <v>591698.91</v>
      </c>
      <c r="H334" s="6">
        <v>616059.48</v>
      </c>
      <c r="I334" s="6">
        <v>671656.87</v>
      </c>
      <c r="J334" s="6">
        <v>2439591.79</v>
      </c>
    </row>
    <row r="335" spans="1:10">
      <c r="A335" s="18" t="s">
        <v>539</v>
      </c>
      <c r="B335" s="16">
        <v>100200</v>
      </c>
      <c r="C335" s="18" t="s">
        <v>527</v>
      </c>
      <c r="D335" s="11">
        <v>2238000</v>
      </c>
      <c r="E335" s="9" t="s">
        <v>268</v>
      </c>
      <c r="F335" s="6">
        <v>1412841.76</v>
      </c>
      <c r="G335" s="6">
        <v>1474790.39</v>
      </c>
      <c r="H335" s="6">
        <v>1537943.55</v>
      </c>
      <c r="I335" s="6">
        <v>1614192.22</v>
      </c>
      <c r="J335" s="6">
        <v>6039767.9199999999</v>
      </c>
    </row>
    <row r="336" spans="1:10">
      <c r="A336" s="18" t="s">
        <v>544</v>
      </c>
      <c r="B336" s="16">
        <v>100300</v>
      </c>
      <c r="C336" s="18" t="s">
        <v>540</v>
      </c>
    </row>
    <row r="337" spans="1:10">
      <c r="A337" s="18" t="s">
        <v>544</v>
      </c>
      <c r="B337" s="16">
        <v>100300</v>
      </c>
      <c r="C337" s="18" t="s">
        <v>525</v>
      </c>
      <c r="D337" s="11">
        <v>2239000</v>
      </c>
      <c r="E337" s="9" t="s">
        <v>269</v>
      </c>
      <c r="F337" s="6">
        <v>3393536.32</v>
      </c>
      <c r="G337" s="6">
        <v>3707150.5</v>
      </c>
      <c r="H337" s="6">
        <v>4006205.03</v>
      </c>
      <c r="I337" s="6">
        <v>4113454.16</v>
      </c>
      <c r="J337" s="6">
        <v>15220346.01</v>
      </c>
    </row>
    <row r="338" spans="1:10">
      <c r="A338" s="18" t="s">
        <v>548</v>
      </c>
      <c r="B338" s="16">
        <v>100400</v>
      </c>
      <c r="C338" s="18" t="s">
        <v>546</v>
      </c>
      <c r="D338" s="11">
        <v>2240000</v>
      </c>
      <c r="E338" s="9" t="s">
        <v>270</v>
      </c>
      <c r="F338" s="6">
        <v>245000</v>
      </c>
      <c r="G338" s="6">
        <v>335900</v>
      </c>
      <c r="H338" s="6">
        <v>400890.9</v>
      </c>
      <c r="I338" s="6">
        <v>450000</v>
      </c>
      <c r="J338" s="6">
        <v>1431790.9</v>
      </c>
    </row>
    <row r="339" spans="1:10">
      <c r="A339" s="18" t="s">
        <v>633</v>
      </c>
      <c r="B339" s="16">
        <v>120200</v>
      </c>
      <c r="C339" s="18" t="s">
        <v>634</v>
      </c>
      <c r="D339" s="11">
        <v>2242000</v>
      </c>
      <c r="E339" s="9" t="s">
        <v>271</v>
      </c>
      <c r="F339" s="6">
        <v>10000</v>
      </c>
      <c r="G339" s="6">
        <v>12000</v>
      </c>
      <c r="H339" s="6">
        <v>15000</v>
      </c>
      <c r="I339" s="6">
        <v>15000</v>
      </c>
      <c r="J339" s="6">
        <v>52000</v>
      </c>
    </row>
    <row r="340" spans="1:10">
      <c r="A340" s="18" t="s">
        <v>646</v>
      </c>
      <c r="B340" s="16">
        <v>120200</v>
      </c>
      <c r="C340" s="18" t="s">
        <v>644</v>
      </c>
      <c r="D340" s="11">
        <v>2243000</v>
      </c>
      <c r="E340" s="9" t="s">
        <v>272</v>
      </c>
      <c r="F340" s="6">
        <v>20000</v>
      </c>
      <c r="G340" s="6">
        <v>20000</v>
      </c>
      <c r="H340" s="6">
        <v>25000</v>
      </c>
      <c r="I340" s="6">
        <v>25000</v>
      </c>
      <c r="J340" s="6">
        <v>90000</v>
      </c>
    </row>
    <row r="341" spans="1:10">
      <c r="A341" s="18" t="s">
        <v>556</v>
      </c>
      <c r="B341" s="16">
        <v>100500</v>
      </c>
      <c r="C341" s="18" t="s">
        <v>555</v>
      </c>
      <c r="D341" s="11">
        <v>2244000</v>
      </c>
      <c r="E341" s="9" t="s">
        <v>273</v>
      </c>
      <c r="F341" s="6">
        <v>1</v>
      </c>
      <c r="G341" s="6">
        <v>1</v>
      </c>
      <c r="H341" s="6">
        <v>1</v>
      </c>
      <c r="I341" s="6">
        <v>1</v>
      </c>
      <c r="J341" s="6">
        <v>4</v>
      </c>
    </row>
    <row r="342" spans="1:10">
      <c r="A342" s="18" t="s">
        <v>505</v>
      </c>
      <c r="B342" s="16">
        <v>90800</v>
      </c>
      <c r="C342" s="18" t="s">
        <v>504</v>
      </c>
      <c r="D342" s="11">
        <v>2245000</v>
      </c>
      <c r="E342" s="9" t="s">
        <v>274</v>
      </c>
      <c r="F342" s="6">
        <v>1484224.05</v>
      </c>
      <c r="G342" s="6">
        <v>1603231.76</v>
      </c>
      <c r="H342" s="6">
        <v>1716916.1</v>
      </c>
      <c r="I342" s="6">
        <v>1753285.73</v>
      </c>
      <c r="J342" s="6">
        <v>6557657.6399999997</v>
      </c>
    </row>
    <row r="343" spans="1:10">
      <c r="A343" s="18" t="s">
        <v>506</v>
      </c>
      <c r="B343" s="16">
        <v>90800</v>
      </c>
      <c r="C343" s="18" t="s">
        <v>504</v>
      </c>
      <c r="D343" s="11">
        <v>2248000</v>
      </c>
      <c r="E343" s="9" t="s">
        <v>275</v>
      </c>
      <c r="F343" s="6">
        <v>1</v>
      </c>
      <c r="G343" s="6">
        <v>1</v>
      </c>
      <c r="H343" s="6">
        <v>1</v>
      </c>
      <c r="I343" s="6">
        <v>1</v>
      </c>
      <c r="J343" s="6">
        <v>4</v>
      </c>
    </row>
    <row r="344" spans="1:10">
      <c r="A344" s="18" t="s">
        <v>301</v>
      </c>
      <c r="B344" s="16">
        <v>20100</v>
      </c>
      <c r="C344" s="18" t="s">
        <v>297</v>
      </c>
    </row>
    <row r="345" spans="1:10">
      <c r="A345" s="18" t="s">
        <v>301</v>
      </c>
      <c r="B345" s="16">
        <v>30100</v>
      </c>
      <c r="C345" s="18" t="s">
        <v>297</v>
      </c>
    </row>
    <row r="346" spans="1:10">
      <c r="A346" s="18" t="s">
        <v>301</v>
      </c>
      <c r="B346" s="16">
        <v>40100</v>
      </c>
      <c r="C346" s="18" t="s">
        <v>297</v>
      </c>
    </row>
    <row r="347" spans="1:10">
      <c r="A347" s="18" t="s">
        <v>301</v>
      </c>
      <c r="B347" s="16">
        <v>60100</v>
      </c>
      <c r="C347" s="18" t="s">
        <v>297</v>
      </c>
    </row>
    <row r="348" spans="1:10">
      <c r="A348" s="18" t="s">
        <v>301</v>
      </c>
      <c r="B348" s="16">
        <v>80100</v>
      </c>
      <c r="C348" s="18" t="s">
        <v>297</v>
      </c>
    </row>
    <row r="349" spans="1:10">
      <c r="A349" s="18" t="s">
        <v>301</v>
      </c>
      <c r="B349" s="16">
        <v>90100</v>
      </c>
      <c r="C349" s="18" t="s">
        <v>469</v>
      </c>
    </row>
    <row r="350" spans="1:10">
      <c r="A350" s="18" t="s">
        <v>301</v>
      </c>
      <c r="B350" s="16">
        <v>100200</v>
      </c>
      <c r="C350" s="18" t="s">
        <v>527</v>
      </c>
    </row>
    <row r="351" spans="1:10">
      <c r="A351" s="18" t="s">
        <v>301</v>
      </c>
      <c r="B351" s="16">
        <v>100500</v>
      </c>
      <c r="C351" s="18" t="s">
        <v>555</v>
      </c>
    </row>
    <row r="352" spans="1:10">
      <c r="A352" s="18" t="s">
        <v>301</v>
      </c>
      <c r="B352" s="16">
        <v>110300</v>
      </c>
      <c r="C352" s="18" t="s">
        <v>565</v>
      </c>
    </row>
    <row r="353" spans="1:10">
      <c r="A353" s="18" t="s">
        <v>301</v>
      </c>
      <c r="B353" s="16">
        <v>110300</v>
      </c>
      <c r="C353" s="18" t="s">
        <v>573</v>
      </c>
    </row>
    <row r="354" spans="1:10">
      <c r="A354" s="18" t="s">
        <v>301</v>
      </c>
      <c r="B354" s="16">
        <v>110300</v>
      </c>
      <c r="C354" s="18" t="s">
        <v>567</v>
      </c>
    </row>
    <row r="355" spans="1:10">
      <c r="A355" s="18" t="s">
        <v>301</v>
      </c>
      <c r="B355" s="16">
        <v>110300</v>
      </c>
      <c r="C355" s="18" t="s">
        <v>569</v>
      </c>
      <c r="D355" s="19">
        <v>2250000</v>
      </c>
      <c r="E355" s="20" t="s">
        <v>276</v>
      </c>
      <c r="F355" s="21">
        <v>2201603.9700000002</v>
      </c>
      <c r="G355" s="21">
        <v>2289500.1600000001</v>
      </c>
      <c r="H355" s="21">
        <v>2345601.54</v>
      </c>
      <c r="I355" s="21">
        <v>2396570.66</v>
      </c>
      <c r="J355" s="21">
        <v>9233276.3300000001</v>
      </c>
    </row>
    <row r="356" spans="1:10">
      <c r="A356" s="18" t="s">
        <v>549</v>
      </c>
      <c r="B356" s="16">
        <v>100500</v>
      </c>
      <c r="C356" s="18" t="s">
        <v>550</v>
      </c>
    </row>
    <row r="357" spans="1:10">
      <c r="A357" s="18" t="s">
        <v>549</v>
      </c>
      <c r="B357" s="16">
        <v>100500</v>
      </c>
      <c r="C357" s="18" t="s">
        <v>555</v>
      </c>
      <c r="D357" s="11">
        <v>2251000</v>
      </c>
      <c r="E357" s="9" t="s">
        <v>277</v>
      </c>
      <c r="F357" s="6">
        <v>286904.94</v>
      </c>
      <c r="G357" s="6">
        <v>300475.62</v>
      </c>
      <c r="H357" s="6">
        <v>314867.8</v>
      </c>
      <c r="I357" s="6">
        <v>329008.11</v>
      </c>
      <c r="J357" s="6">
        <v>1231256.47</v>
      </c>
    </row>
    <row r="358" spans="1:10">
      <c r="A358" s="18" t="s">
        <v>511</v>
      </c>
      <c r="B358" s="16">
        <v>100100</v>
      </c>
      <c r="C358" s="18" t="s">
        <v>512</v>
      </c>
    </row>
    <row r="359" spans="1:10">
      <c r="A359" s="18" t="s">
        <v>511</v>
      </c>
      <c r="B359" s="16">
        <v>100200</v>
      </c>
      <c r="C359" s="18" t="s">
        <v>527</v>
      </c>
      <c r="D359" s="11">
        <v>2252000</v>
      </c>
      <c r="E359" s="9" t="s">
        <v>278</v>
      </c>
      <c r="F359" s="6">
        <v>200001</v>
      </c>
      <c r="G359" s="6">
        <v>230001</v>
      </c>
      <c r="H359" s="6">
        <v>250001</v>
      </c>
      <c r="I359" s="6">
        <v>300001</v>
      </c>
      <c r="J359" s="6">
        <v>980004</v>
      </c>
    </row>
    <row r="360" spans="1:10">
      <c r="A360" s="18" t="s">
        <v>513</v>
      </c>
      <c r="B360" s="16">
        <v>100100</v>
      </c>
      <c r="C360" s="18" t="s">
        <v>512</v>
      </c>
    </row>
    <row r="361" spans="1:10">
      <c r="A361" s="18" t="s">
        <v>513</v>
      </c>
      <c r="B361" s="16">
        <v>100200</v>
      </c>
      <c r="C361" s="18" t="s">
        <v>527</v>
      </c>
      <c r="D361" s="11">
        <v>2253000</v>
      </c>
      <c r="E361" s="9" t="s">
        <v>279</v>
      </c>
      <c r="F361" s="6">
        <v>300001</v>
      </c>
      <c r="G361" s="6">
        <v>330001</v>
      </c>
      <c r="H361" s="6">
        <v>350001</v>
      </c>
      <c r="I361" s="6">
        <v>400001</v>
      </c>
      <c r="J361" s="6">
        <v>1380004</v>
      </c>
    </row>
    <row r="362" spans="1:10">
      <c r="A362" s="18" t="s">
        <v>314</v>
      </c>
      <c r="B362" s="16">
        <v>20400</v>
      </c>
      <c r="C362" s="18" t="s">
        <v>315</v>
      </c>
      <c r="D362" s="11">
        <v>2259000</v>
      </c>
      <c r="E362" s="9" t="s">
        <v>280</v>
      </c>
      <c r="F362" s="6">
        <v>2750</v>
      </c>
      <c r="G362" s="6">
        <v>2750</v>
      </c>
      <c r="H362" s="6">
        <v>2750</v>
      </c>
      <c r="I362" s="6">
        <v>2750.29</v>
      </c>
      <c r="J362" s="6">
        <v>11000.29</v>
      </c>
    </row>
    <row r="363" spans="1:10">
      <c r="A363" s="18" t="s">
        <v>409</v>
      </c>
      <c r="B363" s="16">
        <v>70100</v>
      </c>
      <c r="C363" s="18" t="s">
        <v>391</v>
      </c>
      <c r="D363" s="11">
        <v>2260000</v>
      </c>
      <c r="E363" s="9" t="s">
        <v>281</v>
      </c>
      <c r="F363" s="6">
        <v>1000</v>
      </c>
      <c r="G363" s="6">
        <v>1000</v>
      </c>
      <c r="H363" s="6">
        <v>1000</v>
      </c>
      <c r="I363" s="6">
        <v>2000</v>
      </c>
      <c r="J363" s="6">
        <v>5000</v>
      </c>
    </row>
    <row r="364" spans="1:10">
      <c r="A364" s="18" t="s">
        <v>410</v>
      </c>
      <c r="B364" s="16">
        <v>70100</v>
      </c>
      <c r="C364" s="18" t="s">
        <v>391</v>
      </c>
      <c r="D364" s="11">
        <v>2261000</v>
      </c>
      <c r="E364" s="9" t="s">
        <v>282</v>
      </c>
      <c r="F364" s="6">
        <v>1001</v>
      </c>
      <c r="G364" s="6">
        <v>0</v>
      </c>
      <c r="H364" s="6">
        <v>0</v>
      </c>
      <c r="I364" s="6">
        <v>2200</v>
      </c>
      <c r="J364" s="6">
        <v>3201</v>
      </c>
    </row>
    <row r="365" spans="1:10">
      <c r="A365" s="18" t="s">
        <v>411</v>
      </c>
      <c r="B365" s="16">
        <v>70100</v>
      </c>
      <c r="C365" s="18" t="s">
        <v>391</v>
      </c>
      <c r="D365" s="11">
        <v>2262000</v>
      </c>
      <c r="E365" s="9" t="s">
        <v>283</v>
      </c>
      <c r="F365" s="6">
        <v>1</v>
      </c>
      <c r="G365" s="6">
        <v>102</v>
      </c>
      <c r="H365" s="6">
        <v>1001</v>
      </c>
      <c r="I365" s="6">
        <v>2501</v>
      </c>
      <c r="J365" s="6">
        <v>3605</v>
      </c>
    </row>
    <row r="366" spans="1:10">
      <c r="A366" s="18" t="s">
        <v>615</v>
      </c>
      <c r="B366" s="16">
        <v>120200</v>
      </c>
      <c r="C366" s="18" t="s">
        <v>616</v>
      </c>
      <c r="D366" s="11">
        <v>2263000</v>
      </c>
      <c r="E366" s="9" t="s">
        <v>284</v>
      </c>
      <c r="F366" s="6">
        <v>10000</v>
      </c>
      <c r="G366" s="6">
        <v>20000</v>
      </c>
      <c r="H366" s="6">
        <v>20000</v>
      </c>
      <c r="I366" s="6">
        <v>30000</v>
      </c>
      <c r="J366" s="6">
        <v>80000</v>
      </c>
    </row>
    <row r="367" spans="1:10">
      <c r="A367" s="18" t="s">
        <v>614</v>
      </c>
      <c r="B367" s="16">
        <v>120200</v>
      </c>
      <c r="C367" s="18" t="s">
        <v>613</v>
      </c>
      <c r="D367" s="11">
        <v>2264000</v>
      </c>
      <c r="E367" s="9" t="s">
        <v>285</v>
      </c>
      <c r="F367" s="6">
        <v>30000</v>
      </c>
      <c r="G367" s="6">
        <v>30000</v>
      </c>
      <c r="H367" s="6">
        <v>30000</v>
      </c>
      <c r="I367" s="6">
        <v>70000</v>
      </c>
      <c r="J367" s="6">
        <v>160000</v>
      </c>
    </row>
    <row r="368" spans="1:10">
      <c r="A368" s="18" t="s">
        <v>610</v>
      </c>
      <c r="B368" s="16">
        <v>120200</v>
      </c>
      <c r="C368" s="18" t="s">
        <v>611</v>
      </c>
      <c r="D368" s="11">
        <v>2265000</v>
      </c>
      <c r="E368" s="9" t="s">
        <v>286</v>
      </c>
      <c r="F368" s="6">
        <v>0</v>
      </c>
      <c r="G368" s="6">
        <v>10000</v>
      </c>
      <c r="H368" s="6">
        <v>10000</v>
      </c>
      <c r="I368" s="6">
        <v>10000</v>
      </c>
      <c r="J368" s="6">
        <v>30000</v>
      </c>
    </row>
    <row r="369" spans="1:10">
      <c r="A369" s="18" t="s">
        <v>412</v>
      </c>
      <c r="B369" s="16">
        <v>70100</v>
      </c>
      <c r="C369" s="18" t="s">
        <v>391</v>
      </c>
      <c r="D369" s="11">
        <v>2266000</v>
      </c>
      <c r="E369" s="9" t="s">
        <v>287</v>
      </c>
      <c r="F369" s="6">
        <v>17413.78</v>
      </c>
      <c r="G369" s="6">
        <v>19003</v>
      </c>
      <c r="H369" s="6">
        <v>20347.669999999998</v>
      </c>
      <c r="I369" s="6">
        <v>23004</v>
      </c>
      <c r="J369" s="6">
        <v>79768.45</v>
      </c>
    </row>
    <row r="370" spans="1:10">
      <c r="E370" s="10" t="s">
        <v>3</v>
      </c>
      <c r="F370" s="5">
        <v>163276997.43000001</v>
      </c>
      <c r="G370" s="5">
        <v>177899092.28</v>
      </c>
      <c r="H370" s="5">
        <v>193329254.71000001</v>
      </c>
      <c r="I370" s="5">
        <v>206242108.91</v>
      </c>
      <c r="J370" s="5">
        <v>740747453.33000004</v>
      </c>
    </row>
  </sheetData>
  <sortState ref="A3:C369">
    <sortCondition ref="A3"/>
  </sortState>
  <mergeCells count="1">
    <mergeCell ref="F1:J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8"/>
  <sheetViews>
    <sheetView topLeftCell="A361" zoomScale="178" zoomScaleNormal="178" workbookViewId="0">
      <selection activeCell="A361" sqref="A1:XFD1048576"/>
    </sheetView>
  </sheetViews>
  <sheetFormatPr defaultRowHeight="15"/>
  <cols>
    <col min="1" max="1" width="5.28515625" style="22" bestFit="1" customWidth="1"/>
    <col min="2" max="2" width="7.28515625" style="22" bestFit="1" customWidth="1"/>
    <col min="3" max="3" width="8" style="22" bestFit="1" customWidth="1"/>
    <col min="4" max="4" width="6.5703125" style="22" bestFit="1" customWidth="1"/>
    <col min="5" max="5" width="48" style="22" customWidth="1"/>
    <col min="6" max="7" width="10.28515625" style="22" bestFit="1" customWidth="1"/>
    <col min="8" max="8" width="10" style="22" bestFit="1" customWidth="1"/>
    <col min="9" max="10" width="10.28515625" style="22" bestFit="1" customWidth="1"/>
    <col min="21" max="16384" width="9.140625" style="22"/>
  </cols>
  <sheetData>
    <row r="1" spans="1:10" s="22" customFormat="1" ht="8.25">
      <c r="E1" s="23" t="s">
        <v>0</v>
      </c>
      <c r="F1" s="66" t="s">
        <v>1</v>
      </c>
      <c r="G1" s="67"/>
      <c r="H1" s="67"/>
      <c r="I1" s="67"/>
      <c r="J1" s="68"/>
    </row>
    <row r="2" spans="1:10" s="22" customFormat="1" ht="8.25">
      <c r="A2" s="24" t="s">
        <v>291</v>
      </c>
      <c r="B2" s="25" t="s">
        <v>294</v>
      </c>
      <c r="C2" s="25"/>
      <c r="E2" s="26"/>
      <c r="F2" s="27">
        <v>2022</v>
      </c>
      <c r="G2" s="27">
        <v>2023</v>
      </c>
      <c r="H2" s="28">
        <v>2024</v>
      </c>
      <c r="I2" s="27">
        <v>2025</v>
      </c>
      <c r="J2" s="29" t="s">
        <v>2</v>
      </c>
    </row>
    <row r="3" spans="1:10" s="22" customFormat="1" ht="8.25">
      <c r="A3" s="30">
        <v>10100</v>
      </c>
      <c r="B3" s="31" t="s">
        <v>656</v>
      </c>
      <c r="C3" s="31" t="s">
        <v>657</v>
      </c>
      <c r="D3" s="32">
        <v>1001000</v>
      </c>
      <c r="E3" s="33" t="s">
        <v>50</v>
      </c>
      <c r="F3" s="34">
        <v>15562.5</v>
      </c>
      <c r="G3" s="34">
        <v>16146.09</v>
      </c>
      <c r="H3" s="34">
        <v>16751.57</v>
      </c>
      <c r="I3" s="34">
        <v>17379.759999999998</v>
      </c>
      <c r="J3" s="34">
        <v>65839.92</v>
      </c>
    </row>
    <row r="4" spans="1:10" s="22" customFormat="1" ht="8.25">
      <c r="A4" s="30">
        <v>10100</v>
      </c>
      <c r="B4" s="31" t="s">
        <v>658</v>
      </c>
      <c r="C4" s="31" t="s">
        <v>657</v>
      </c>
      <c r="D4" s="32">
        <v>1002000</v>
      </c>
      <c r="E4" s="33" t="s">
        <v>51</v>
      </c>
      <c r="F4" s="34">
        <v>19712.5</v>
      </c>
      <c r="G4" s="34">
        <v>20451.72</v>
      </c>
      <c r="H4" s="34">
        <v>21218.66</v>
      </c>
      <c r="I4" s="34">
        <v>22014.36</v>
      </c>
      <c r="J4" s="34">
        <v>83397.240000000005</v>
      </c>
    </row>
    <row r="5" spans="1:10" s="22" customFormat="1" ht="8.25">
      <c r="A5" s="30">
        <v>10100</v>
      </c>
      <c r="B5" s="31" t="s">
        <v>659</v>
      </c>
      <c r="C5" s="31" t="s">
        <v>657</v>
      </c>
      <c r="D5" s="32">
        <v>2001000</v>
      </c>
      <c r="E5" s="33" t="s">
        <v>85</v>
      </c>
      <c r="F5" s="34">
        <v>460650</v>
      </c>
      <c r="G5" s="34">
        <v>459670.81</v>
      </c>
      <c r="H5" s="34">
        <v>453556.44</v>
      </c>
      <c r="I5" s="34">
        <v>445530.93</v>
      </c>
      <c r="J5" s="34">
        <v>1819408.18</v>
      </c>
    </row>
    <row r="6" spans="1:10" s="22" customFormat="1" ht="8.25">
      <c r="A6" s="30">
        <v>10100</v>
      </c>
      <c r="B6" s="31" t="s">
        <v>608</v>
      </c>
      <c r="C6" s="31" t="s">
        <v>657</v>
      </c>
    </row>
    <row r="7" spans="1:10" s="22" customFormat="1" ht="8.25">
      <c r="A7" s="30">
        <v>10100</v>
      </c>
      <c r="B7" s="31" t="s">
        <v>660</v>
      </c>
      <c r="C7" s="31" t="s">
        <v>657</v>
      </c>
      <c r="D7" s="32">
        <v>2003000</v>
      </c>
      <c r="E7" s="33" t="s">
        <v>87</v>
      </c>
      <c r="F7" s="34">
        <v>15562.5</v>
      </c>
      <c r="G7" s="34">
        <v>16146.09</v>
      </c>
      <c r="H7" s="34">
        <v>16751.57</v>
      </c>
      <c r="I7" s="34">
        <v>17379.759999999998</v>
      </c>
      <c r="J7" s="34">
        <v>65839.92</v>
      </c>
    </row>
    <row r="8" spans="1:10" s="22" customFormat="1" ht="8.25">
      <c r="A8" s="30">
        <v>10100</v>
      </c>
      <c r="B8" s="31" t="s">
        <v>661</v>
      </c>
      <c r="C8" s="31" t="s">
        <v>657</v>
      </c>
      <c r="D8" s="32">
        <v>2004000</v>
      </c>
      <c r="E8" s="33" t="s">
        <v>88</v>
      </c>
      <c r="F8" s="34">
        <v>3822150</v>
      </c>
      <c r="G8" s="34">
        <v>3965480.63</v>
      </c>
      <c r="H8" s="34">
        <v>4114186.15</v>
      </c>
      <c r="I8" s="34">
        <v>4268468.13</v>
      </c>
      <c r="J8" s="34">
        <v>16170284.91</v>
      </c>
    </row>
    <row r="9" spans="1:10" s="22" customFormat="1" ht="8.25">
      <c r="A9" s="35"/>
      <c r="B9" s="36"/>
      <c r="C9" s="36"/>
      <c r="D9" s="37"/>
      <c r="E9" s="38"/>
      <c r="F9" s="39">
        <f>SUM(F3:F8)</f>
        <v>4333637.5</v>
      </c>
      <c r="G9" s="39">
        <f t="shared" ref="G9:I9" si="0">SUM(G3:G8)</f>
        <v>4477895.34</v>
      </c>
      <c r="H9" s="39">
        <f t="shared" si="0"/>
        <v>4622464.3899999997</v>
      </c>
      <c r="I9" s="39">
        <f t="shared" si="0"/>
        <v>4770772.9399999995</v>
      </c>
      <c r="J9" s="39">
        <f>SUM(J3:J8)</f>
        <v>18204770.170000002</v>
      </c>
    </row>
    <row r="10" spans="1:10" s="22" customFormat="1" ht="8.25">
      <c r="A10" s="30">
        <v>20100</v>
      </c>
      <c r="B10" s="31" t="s">
        <v>296</v>
      </c>
      <c r="C10" s="31" t="s">
        <v>297</v>
      </c>
      <c r="D10" s="32">
        <v>2005000</v>
      </c>
      <c r="E10" s="33" t="s">
        <v>89</v>
      </c>
      <c r="F10" s="34">
        <v>2185373.77</v>
      </c>
      <c r="G10" s="34">
        <v>2326189.59</v>
      </c>
      <c r="H10" s="34">
        <v>2461855.35</v>
      </c>
      <c r="I10" s="34">
        <v>2522552.41</v>
      </c>
      <c r="J10" s="34">
        <v>9495971.1199999992</v>
      </c>
    </row>
    <row r="11" spans="1:10" s="22" customFormat="1" ht="8.25">
      <c r="A11" s="30">
        <v>20100</v>
      </c>
      <c r="B11" s="31" t="s">
        <v>296</v>
      </c>
      <c r="C11" s="31" t="s">
        <v>304</v>
      </c>
      <c r="E11" s="40"/>
      <c r="F11" s="41"/>
      <c r="G11" s="41"/>
      <c r="H11" s="41"/>
      <c r="I11" s="41"/>
      <c r="J11" s="41"/>
    </row>
    <row r="12" spans="1:10" s="22" customFormat="1" ht="8.25">
      <c r="A12" s="30">
        <v>20100</v>
      </c>
      <c r="B12" s="31" t="s">
        <v>296</v>
      </c>
      <c r="C12" s="31" t="s">
        <v>305</v>
      </c>
      <c r="E12" s="40"/>
      <c r="F12" s="41"/>
      <c r="G12" s="41"/>
      <c r="H12" s="41"/>
      <c r="I12" s="41"/>
      <c r="J12" s="41"/>
    </row>
    <row r="13" spans="1:10" s="22" customFormat="1" ht="8.25">
      <c r="A13" s="30">
        <v>20100</v>
      </c>
      <c r="B13" s="31" t="s">
        <v>298</v>
      </c>
      <c r="C13" s="31" t="s">
        <v>297</v>
      </c>
      <c r="D13" s="32">
        <v>2033000</v>
      </c>
      <c r="E13" s="33" t="s">
        <v>115</v>
      </c>
      <c r="F13" s="34">
        <v>190788</v>
      </c>
      <c r="G13" s="34">
        <v>212725</v>
      </c>
      <c r="H13" s="34">
        <v>219923</v>
      </c>
      <c r="I13" s="34">
        <v>247479</v>
      </c>
      <c r="J13" s="34">
        <v>870915</v>
      </c>
    </row>
    <row r="14" spans="1:10" s="22" customFormat="1" ht="8.25">
      <c r="A14" s="30">
        <v>20100</v>
      </c>
      <c r="B14" s="31" t="s">
        <v>299</v>
      </c>
      <c r="C14" s="31" t="s">
        <v>297</v>
      </c>
      <c r="D14" s="32">
        <v>2034000</v>
      </c>
      <c r="E14" s="33" t="s">
        <v>116</v>
      </c>
      <c r="F14" s="34">
        <v>40000</v>
      </c>
      <c r="G14" s="34">
        <v>45000</v>
      </c>
      <c r="H14" s="34">
        <v>45000</v>
      </c>
      <c r="I14" s="34">
        <v>60000</v>
      </c>
      <c r="J14" s="34">
        <v>190000</v>
      </c>
    </row>
    <row r="15" spans="1:10" s="22" customFormat="1" ht="8.25">
      <c r="A15" s="30">
        <v>20100</v>
      </c>
      <c r="B15" s="31" t="s">
        <v>300</v>
      </c>
      <c r="C15" s="31" t="s">
        <v>297</v>
      </c>
      <c r="D15" s="32">
        <v>2035000</v>
      </c>
      <c r="E15" s="33" t="s">
        <v>117</v>
      </c>
      <c r="F15" s="34">
        <v>10000</v>
      </c>
      <c r="G15" s="34">
        <v>12000</v>
      </c>
      <c r="H15" s="34">
        <v>15000</v>
      </c>
      <c r="I15" s="34">
        <v>15000</v>
      </c>
      <c r="J15" s="34">
        <v>52000</v>
      </c>
    </row>
    <row r="16" spans="1:10" s="22" customFormat="1" ht="8.25">
      <c r="A16" s="30">
        <v>20100</v>
      </c>
      <c r="B16" s="31" t="s">
        <v>302</v>
      </c>
      <c r="C16" s="31" t="s">
        <v>303</v>
      </c>
      <c r="D16" s="32">
        <v>2036000</v>
      </c>
      <c r="E16" s="33" t="s">
        <v>86</v>
      </c>
      <c r="F16" s="34">
        <v>5000</v>
      </c>
      <c r="G16" s="34">
        <v>5000</v>
      </c>
      <c r="H16" s="34">
        <v>5000</v>
      </c>
      <c r="I16" s="34">
        <v>5000</v>
      </c>
      <c r="J16" s="34">
        <v>20000</v>
      </c>
    </row>
    <row r="17" spans="1:10" s="22" customFormat="1" ht="8.25">
      <c r="A17" s="30">
        <v>20100</v>
      </c>
      <c r="B17" s="31" t="s">
        <v>306</v>
      </c>
      <c r="C17" s="31" t="s">
        <v>307</v>
      </c>
      <c r="D17" s="32">
        <v>2037000</v>
      </c>
      <c r="E17" s="33" t="s">
        <v>118</v>
      </c>
      <c r="F17" s="34">
        <v>9000</v>
      </c>
      <c r="G17" s="34">
        <v>12000</v>
      </c>
      <c r="H17" s="34">
        <v>15000</v>
      </c>
      <c r="I17" s="34">
        <v>25000</v>
      </c>
      <c r="J17" s="34">
        <v>61000</v>
      </c>
    </row>
    <row r="18" spans="1:10" s="22" customFormat="1" ht="8.25">
      <c r="A18" s="30">
        <v>20100</v>
      </c>
      <c r="B18" s="31" t="s">
        <v>308</v>
      </c>
      <c r="C18" s="31" t="s">
        <v>309</v>
      </c>
      <c r="D18" s="32">
        <v>2038000</v>
      </c>
      <c r="E18" s="33" t="s">
        <v>119</v>
      </c>
      <c r="F18" s="34">
        <v>8000</v>
      </c>
      <c r="G18" s="34">
        <v>10000</v>
      </c>
      <c r="H18" s="34">
        <v>12000</v>
      </c>
      <c r="I18" s="34">
        <v>15000</v>
      </c>
      <c r="J18" s="34">
        <v>45000</v>
      </c>
    </row>
    <row r="19" spans="1:10" s="22" customFormat="1" ht="8.25">
      <c r="A19" s="30">
        <v>20100</v>
      </c>
      <c r="B19" s="31" t="s">
        <v>301</v>
      </c>
      <c r="C19" s="31" t="s">
        <v>297</v>
      </c>
      <c r="E19" s="40"/>
      <c r="F19" s="41"/>
      <c r="G19" s="41"/>
      <c r="H19" s="41"/>
      <c r="I19" s="41"/>
      <c r="J19" s="41"/>
    </row>
    <row r="20" spans="1:10" s="22" customFormat="1" ht="8.25">
      <c r="A20" s="30">
        <v>20200</v>
      </c>
      <c r="B20" s="31" t="s">
        <v>310</v>
      </c>
      <c r="C20" s="31" t="s">
        <v>311</v>
      </c>
      <c r="D20" s="32">
        <v>2039000</v>
      </c>
      <c r="E20" s="33" t="s">
        <v>120</v>
      </c>
      <c r="F20" s="34">
        <v>10000</v>
      </c>
      <c r="G20" s="34">
        <v>12000</v>
      </c>
      <c r="H20" s="34">
        <v>15000</v>
      </c>
      <c r="I20" s="34">
        <v>25000</v>
      </c>
      <c r="J20" s="34">
        <v>62000</v>
      </c>
    </row>
    <row r="21" spans="1:10" s="22" customFormat="1" ht="8.25">
      <c r="A21" s="30">
        <v>20300</v>
      </c>
      <c r="B21" s="31" t="s">
        <v>312</v>
      </c>
      <c r="C21" s="31" t="s">
        <v>313</v>
      </c>
      <c r="D21" s="32">
        <v>2040000</v>
      </c>
      <c r="E21" s="33" t="s">
        <v>121</v>
      </c>
      <c r="F21" s="34">
        <v>18000</v>
      </c>
      <c r="G21" s="34">
        <v>21000</v>
      </c>
      <c r="H21" s="34">
        <v>25000</v>
      </c>
      <c r="I21" s="34">
        <v>38000</v>
      </c>
      <c r="J21" s="34">
        <v>102000</v>
      </c>
    </row>
    <row r="22" spans="1:10" s="22" customFormat="1" ht="8.25">
      <c r="A22" s="30">
        <v>20400</v>
      </c>
      <c r="B22" s="31" t="s">
        <v>318</v>
      </c>
      <c r="C22" s="31" t="s">
        <v>309</v>
      </c>
      <c r="D22" s="32">
        <v>2041000</v>
      </c>
      <c r="E22" s="33" t="s">
        <v>122</v>
      </c>
      <c r="F22" s="34">
        <v>6000</v>
      </c>
      <c r="G22" s="34">
        <v>7000</v>
      </c>
      <c r="H22" s="34">
        <v>12000</v>
      </c>
      <c r="I22" s="34">
        <v>20000</v>
      </c>
      <c r="J22" s="34">
        <v>45000</v>
      </c>
    </row>
    <row r="23" spans="1:10" s="22" customFormat="1" ht="8.25">
      <c r="A23" s="30">
        <v>20400</v>
      </c>
      <c r="B23" s="31" t="s">
        <v>316</v>
      </c>
      <c r="C23" s="31" t="s">
        <v>317</v>
      </c>
      <c r="D23" s="32">
        <v>2042000</v>
      </c>
      <c r="E23" s="42" t="s">
        <v>123</v>
      </c>
      <c r="F23" s="43">
        <v>2000</v>
      </c>
      <c r="G23" s="43">
        <v>3000</v>
      </c>
      <c r="H23" s="43">
        <v>4000</v>
      </c>
      <c r="I23" s="43">
        <v>5000</v>
      </c>
      <c r="J23" s="43">
        <v>14000</v>
      </c>
    </row>
    <row r="24" spans="1:10" s="22" customFormat="1" ht="8.25">
      <c r="A24" s="30">
        <v>20400</v>
      </c>
      <c r="B24" s="31" t="s">
        <v>314</v>
      </c>
      <c r="C24" s="31" t="s">
        <v>315</v>
      </c>
      <c r="D24" s="32">
        <v>2259000</v>
      </c>
      <c r="E24" s="33" t="s">
        <v>280</v>
      </c>
      <c r="F24" s="34">
        <v>2750</v>
      </c>
      <c r="G24" s="34">
        <v>2750</v>
      </c>
      <c r="H24" s="34">
        <v>2750</v>
      </c>
      <c r="I24" s="34">
        <v>2750.29</v>
      </c>
      <c r="J24" s="34">
        <v>11000.29</v>
      </c>
    </row>
    <row r="25" spans="1:10" s="22" customFormat="1" ht="8.25">
      <c r="A25" s="30"/>
      <c r="B25" s="31"/>
      <c r="C25" s="31"/>
      <c r="D25" s="32"/>
      <c r="E25" s="33"/>
      <c r="F25" s="39">
        <f>SUM(F10:F24)</f>
        <v>2486911.77</v>
      </c>
      <c r="G25" s="39">
        <f t="shared" ref="G25:I25" si="1">SUM(G10:G24)</f>
        <v>2668664.59</v>
      </c>
      <c r="H25" s="39">
        <f t="shared" si="1"/>
        <v>2832528.35</v>
      </c>
      <c r="I25" s="39">
        <f t="shared" si="1"/>
        <v>2980781.7</v>
      </c>
      <c r="J25" s="39">
        <f>SUM(J10:J24)</f>
        <v>10968886.409999998</v>
      </c>
    </row>
    <row r="26" spans="1:10" s="22" customFormat="1" ht="8.25">
      <c r="A26" s="30">
        <v>30100</v>
      </c>
      <c r="B26" s="31" t="s">
        <v>319</v>
      </c>
      <c r="C26" s="31" t="s">
        <v>297</v>
      </c>
      <c r="E26" s="40"/>
      <c r="F26" s="41"/>
      <c r="G26" s="41"/>
      <c r="H26" s="41"/>
      <c r="I26" s="41"/>
      <c r="J26" s="41"/>
    </row>
    <row r="27" spans="1:10" s="22" customFormat="1" ht="8.25">
      <c r="A27" s="30">
        <v>30100</v>
      </c>
      <c r="B27" s="31" t="s">
        <v>319</v>
      </c>
      <c r="C27" s="31" t="s">
        <v>304</v>
      </c>
      <c r="E27" s="40"/>
      <c r="F27" s="41"/>
      <c r="G27" s="41"/>
      <c r="H27" s="41"/>
      <c r="I27" s="41"/>
      <c r="J27" s="41"/>
    </row>
    <row r="28" spans="1:10" s="22" customFormat="1" ht="8.25">
      <c r="A28" s="30">
        <v>30100</v>
      </c>
      <c r="B28" s="31" t="s">
        <v>319</v>
      </c>
      <c r="C28" s="31" t="s">
        <v>305</v>
      </c>
      <c r="D28" s="32">
        <v>2006000</v>
      </c>
      <c r="E28" s="33" t="s">
        <v>90</v>
      </c>
      <c r="F28" s="34">
        <v>705811.75</v>
      </c>
      <c r="G28" s="34">
        <v>761843.08</v>
      </c>
      <c r="H28" s="34">
        <v>815386.81</v>
      </c>
      <c r="I28" s="34">
        <v>832798.82</v>
      </c>
      <c r="J28" s="34">
        <v>3115840.46</v>
      </c>
    </row>
    <row r="29" spans="1:10" s="22" customFormat="1" ht="8.25">
      <c r="A29" s="30">
        <v>30100</v>
      </c>
      <c r="B29" s="31" t="s">
        <v>320</v>
      </c>
      <c r="C29" s="31" t="s">
        <v>297</v>
      </c>
      <c r="D29" s="32">
        <v>2043000</v>
      </c>
      <c r="E29" s="33" t="s">
        <v>124</v>
      </c>
      <c r="F29" s="34">
        <v>10000</v>
      </c>
      <c r="G29" s="34">
        <v>15000</v>
      </c>
      <c r="H29" s="34">
        <v>15000</v>
      </c>
      <c r="I29" s="34">
        <v>20000</v>
      </c>
      <c r="J29" s="34">
        <v>60000</v>
      </c>
    </row>
    <row r="30" spans="1:10" s="22" customFormat="1" ht="8.25">
      <c r="A30" s="30">
        <v>30100</v>
      </c>
      <c r="B30" s="31" t="s">
        <v>321</v>
      </c>
      <c r="C30" s="31" t="s">
        <v>303</v>
      </c>
      <c r="D30" s="32">
        <v>2044000</v>
      </c>
      <c r="E30" s="33" t="s">
        <v>86</v>
      </c>
      <c r="F30" s="34">
        <v>2000</v>
      </c>
      <c r="G30" s="34">
        <v>5000</v>
      </c>
      <c r="H30" s="34">
        <v>5000</v>
      </c>
      <c r="I30" s="34">
        <v>5000</v>
      </c>
      <c r="J30" s="34">
        <v>17000</v>
      </c>
    </row>
    <row r="31" spans="1:10" s="22" customFormat="1" ht="8.25">
      <c r="A31" s="30">
        <v>30100</v>
      </c>
      <c r="B31" s="31" t="s">
        <v>327</v>
      </c>
      <c r="C31" s="31" t="s">
        <v>328</v>
      </c>
      <c r="D31" s="32">
        <v>2045000</v>
      </c>
      <c r="E31" s="33" t="s">
        <v>125</v>
      </c>
      <c r="F31" s="34">
        <v>40000</v>
      </c>
      <c r="G31" s="34">
        <v>45000</v>
      </c>
      <c r="H31" s="34">
        <v>50000</v>
      </c>
      <c r="I31" s="34">
        <v>50000</v>
      </c>
      <c r="J31" s="34">
        <v>185000</v>
      </c>
    </row>
    <row r="32" spans="1:10" s="22" customFormat="1" ht="8.25">
      <c r="A32" s="30">
        <v>30100</v>
      </c>
      <c r="B32" s="31" t="s">
        <v>322</v>
      </c>
      <c r="C32" s="31" t="s">
        <v>323</v>
      </c>
      <c r="D32" s="32">
        <v>2046000</v>
      </c>
      <c r="E32" s="33" t="s">
        <v>126</v>
      </c>
      <c r="F32" s="34">
        <v>25000</v>
      </c>
      <c r="G32" s="34">
        <v>30000</v>
      </c>
      <c r="H32" s="34">
        <v>40000</v>
      </c>
      <c r="I32" s="34">
        <v>60000</v>
      </c>
      <c r="J32" s="34">
        <v>155000</v>
      </c>
    </row>
    <row r="33" spans="1:10" s="22" customFormat="1" ht="8.25">
      <c r="A33" s="30">
        <v>30100</v>
      </c>
      <c r="B33" s="31" t="s">
        <v>324</v>
      </c>
      <c r="C33" s="31" t="s">
        <v>325</v>
      </c>
      <c r="D33" s="32">
        <v>2047000</v>
      </c>
      <c r="E33" s="33" t="s">
        <v>127</v>
      </c>
      <c r="F33" s="34">
        <v>1000</v>
      </c>
      <c r="G33" s="34">
        <v>5000</v>
      </c>
      <c r="H33" s="34">
        <v>5000</v>
      </c>
      <c r="I33" s="34">
        <v>10000</v>
      </c>
      <c r="J33" s="34">
        <v>21000</v>
      </c>
    </row>
    <row r="34" spans="1:10" s="22" customFormat="1" ht="8.25">
      <c r="A34" s="30">
        <v>30100</v>
      </c>
      <c r="B34" s="31" t="s">
        <v>326</v>
      </c>
      <c r="C34" s="31" t="s">
        <v>325</v>
      </c>
      <c r="D34" s="32">
        <v>2048000</v>
      </c>
      <c r="E34" s="33" t="s">
        <v>128</v>
      </c>
      <c r="F34" s="34">
        <v>93418.65</v>
      </c>
      <c r="G34" s="34">
        <v>72245.03</v>
      </c>
      <c r="H34" s="34">
        <v>80088.42</v>
      </c>
      <c r="I34" s="34">
        <v>80990.990000000005</v>
      </c>
      <c r="J34" s="34">
        <v>326743.09000000003</v>
      </c>
    </row>
    <row r="35" spans="1:10" s="22" customFormat="1" ht="8.25">
      <c r="A35" s="30">
        <v>30100</v>
      </c>
      <c r="B35" s="31" t="s">
        <v>301</v>
      </c>
      <c r="C35" s="31" t="s">
        <v>297</v>
      </c>
      <c r="E35" s="40"/>
      <c r="F35" s="41"/>
      <c r="G35" s="41"/>
      <c r="H35" s="41"/>
      <c r="I35" s="41"/>
      <c r="J35" s="41"/>
    </row>
    <row r="36" spans="1:10" s="22" customFormat="1" ht="8.25">
      <c r="A36" s="30">
        <v>30200</v>
      </c>
      <c r="B36" s="31" t="s">
        <v>329</v>
      </c>
      <c r="C36" s="31" t="s">
        <v>330</v>
      </c>
      <c r="D36" s="22" t="s">
        <v>15</v>
      </c>
      <c r="E36" s="33" t="s">
        <v>14</v>
      </c>
      <c r="F36" s="34">
        <v>5000</v>
      </c>
      <c r="G36" s="34">
        <v>8000</v>
      </c>
      <c r="H36" s="34">
        <v>10000</v>
      </c>
      <c r="I36" s="34">
        <v>10000</v>
      </c>
      <c r="J36" s="34">
        <v>33000</v>
      </c>
    </row>
    <row r="37" spans="1:10" s="22" customFormat="1" ht="8.25">
      <c r="A37" s="30">
        <v>30200</v>
      </c>
      <c r="B37" s="31" t="s">
        <v>331</v>
      </c>
      <c r="C37" s="31" t="s">
        <v>330</v>
      </c>
      <c r="D37" s="32">
        <v>2049000</v>
      </c>
      <c r="E37" s="33" t="s">
        <v>129</v>
      </c>
      <c r="F37" s="34">
        <v>149158</v>
      </c>
      <c r="G37" s="34">
        <v>151376</v>
      </c>
      <c r="H37" s="34">
        <v>162951</v>
      </c>
      <c r="I37" s="34">
        <v>211958</v>
      </c>
      <c r="J37" s="34">
        <v>675443</v>
      </c>
    </row>
    <row r="38" spans="1:10" s="22" customFormat="1" ht="8.25">
      <c r="A38" s="30">
        <v>30200</v>
      </c>
      <c r="B38" s="31" t="s">
        <v>332</v>
      </c>
      <c r="C38" s="31" t="s">
        <v>330</v>
      </c>
      <c r="D38" s="32">
        <v>2050000</v>
      </c>
      <c r="E38" s="33" t="s">
        <v>130</v>
      </c>
      <c r="F38" s="34">
        <v>134000</v>
      </c>
      <c r="G38" s="34">
        <v>140000</v>
      </c>
      <c r="H38" s="34">
        <v>147000</v>
      </c>
      <c r="I38" s="34">
        <v>173000</v>
      </c>
      <c r="J38" s="34">
        <v>594000</v>
      </c>
    </row>
    <row r="39" spans="1:10" s="22" customFormat="1" ht="8.25">
      <c r="A39" s="30">
        <v>30200</v>
      </c>
      <c r="B39" s="31" t="s">
        <v>333</v>
      </c>
      <c r="C39" s="31" t="s">
        <v>330</v>
      </c>
      <c r="D39" s="32">
        <v>2051000</v>
      </c>
      <c r="E39" s="33" t="s">
        <v>131</v>
      </c>
      <c r="F39" s="34">
        <v>5000</v>
      </c>
      <c r="G39" s="34">
        <v>5000</v>
      </c>
      <c r="H39" s="34">
        <v>5000</v>
      </c>
      <c r="I39" s="34">
        <v>8000</v>
      </c>
      <c r="J39" s="34">
        <v>23000</v>
      </c>
    </row>
    <row r="40" spans="1:10" s="22" customFormat="1" ht="8.25">
      <c r="A40" s="30">
        <v>30200</v>
      </c>
      <c r="B40" s="31" t="s">
        <v>334</v>
      </c>
      <c r="C40" s="31" t="s">
        <v>330</v>
      </c>
      <c r="D40" s="32">
        <v>2052000</v>
      </c>
      <c r="E40" s="33" t="s">
        <v>132</v>
      </c>
      <c r="F40" s="34">
        <v>20000</v>
      </c>
      <c r="G40" s="34">
        <v>40000</v>
      </c>
      <c r="H40" s="34">
        <v>40000</v>
      </c>
      <c r="I40" s="34">
        <v>50000</v>
      </c>
      <c r="J40" s="34">
        <v>150000</v>
      </c>
    </row>
    <row r="41" spans="1:10" s="22" customFormat="1" ht="8.25">
      <c r="A41" s="30">
        <v>30200</v>
      </c>
      <c r="B41" s="31" t="s">
        <v>335</v>
      </c>
      <c r="C41" s="31" t="s">
        <v>330</v>
      </c>
      <c r="D41" s="32">
        <v>2053000</v>
      </c>
      <c r="E41" s="33" t="s">
        <v>133</v>
      </c>
      <c r="F41" s="34">
        <v>5000</v>
      </c>
      <c r="G41" s="34">
        <v>5000</v>
      </c>
      <c r="H41" s="34">
        <v>8000</v>
      </c>
      <c r="I41" s="34">
        <v>10000</v>
      </c>
      <c r="J41" s="34">
        <v>28000</v>
      </c>
    </row>
    <row r="42" spans="1:10" s="22" customFormat="1" ht="8.25">
      <c r="A42" s="30">
        <v>30200</v>
      </c>
      <c r="B42" s="31" t="s">
        <v>336</v>
      </c>
      <c r="C42" s="31" t="s">
        <v>330</v>
      </c>
      <c r="D42" s="32">
        <v>2054000</v>
      </c>
      <c r="E42" s="33" t="s">
        <v>134</v>
      </c>
      <c r="F42" s="34">
        <v>5000</v>
      </c>
      <c r="G42" s="34">
        <v>5000</v>
      </c>
      <c r="H42" s="34">
        <v>8000</v>
      </c>
      <c r="I42" s="34">
        <v>10000</v>
      </c>
      <c r="J42" s="34">
        <v>28000</v>
      </c>
    </row>
    <row r="43" spans="1:10" s="22" customFormat="1" ht="8.25">
      <c r="A43" s="30"/>
      <c r="B43" s="31"/>
      <c r="C43" s="31"/>
      <c r="D43" s="32"/>
      <c r="E43" s="33"/>
      <c r="F43" s="39">
        <f>SUM(F26:F42)</f>
        <v>1200388.3999999999</v>
      </c>
      <c r="G43" s="39">
        <f t="shared" ref="G43:J43" si="2">SUM(G26:G42)</f>
        <v>1288464.1099999999</v>
      </c>
      <c r="H43" s="39">
        <f t="shared" si="2"/>
        <v>1391426.23</v>
      </c>
      <c r="I43" s="39">
        <f t="shared" si="2"/>
        <v>1531747.81</v>
      </c>
      <c r="J43" s="39">
        <f t="shared" si="2"/>
        <v>5412026.5499999998</v>
      </c>
    </row>
    <row r="44" spans="1:10" s="22" customFormat="1" ht="8.25">
      <c r="A44" s="30">
        <v>40100</v>
      </c>
      <c r="B44" s="31" t="s">
        <v>341</v>
      </c>
      <c r="C44" s="31" t="s">
        <v>297</v>
      </c>
      <c r="E44" s="40"/>
      <c r="F44" s="41"/>
      <c r="G44" s="41"/>
      <c r="H44" s="41"/>
      <c r="I44" s="41"/>
      <c r="J44" s="41"/>
    </row>
    <row r="45" spans="1:10" s="22" customFormat="1" ht="8.25">
      <c r="A45" s="30">
        <v>40100</v>
      </c>
      <c r="B45" s="31" t="s">
        <v>341</v>
      </c>
      <c r="C45" s="31" t="s">
        <v>304</v>
      </c>
      <c r="E45" s="40"/>
      <c r="F45" s="41"/>
      <c r="G45" s="41"/>
      <c r="H45" s="41"/>
      <c r="I45" s="41"/>
      <c r="J45" s="41"/>
    </row>
    <row r="46" spans="1:10" s="22" customFormat="1" ht="8.25">
      <c r="A46" s="30">
        <v>40100</v>
      </c>
      <c r="B46" s="31" t="s">
        <v>341</v>
      </c>
      <c r="C46" s="31" t="s">
        <v>305</v>
      </c>
      <c r="D46" s="32">
        <v>2007000</v>
      </c>
      <c r="E46" s="33" t="s">
        <v>91</v>
      </c>
      <c r="F46" s="34">
        <v>1797109.27</v>
      </c>
      <c r="G46" s="34">
        <v>1947617.28</v>
      </c>
      <c r="H46" s="34">
        <v>2091178.78</v>
      </c>
      <c r="I46" s="34">
        <v>2133883.67</v>
      </c>
      <c r="J46" s="34">
        <v>7969789</v>
      </c>
    </row>
    <row r="47" spans="1:10" s="22" customFormat="1" ht="8.25">
      <c r="A47" s="30">
        <v>40100</v>
      </c>
      <c r="B47" s="31" t="s">
        <v>337</v>
      </c>
      <c r="C47" s="31" t="s">
        <v>338</v>
      </c>
      <c r="D47" s="32">
        <v>2055000</v>
      </c>
      <c r="E47" s="33" t="s">
        <v>135</v>
      </c>
      <c r="F47" s="34">
        <v>20000</v>
      </c>
      <c r="G47" s="34">
        <v>20000</v>
      </c>
      <c r="H47" s="34">
        <v>20000</v>
      </c>
      <c r="I47" s="34">
        <v>20000</v>
      </c>
      <c r="J47" s="34">
        <v>80000</v>
      </c>
    </row>
    <row r="48" spans="1:10" s="22" customFormat="1" ht="8.25">
      <c r="A48" s="30">
        <v>40100</v>
      </c>
      <c r="B48" s="31" t="s">
        <v>339</v>
      </c>
      <c r="C48" s="31" t="s">
        <v>338</v>
      </c>
      <c r="D48" s="32">
        <v>2056000</v>
      </c>
      <c r="E48" s="33" t="s">
        <v>136</v>
      </c>
      <c r="F48" s="34">
        <v>67185.48</v>
      </c>
      <c r="G48" s="34">
        <v>62987.93</v>
      </c>
      <c r="H48" s="34">
        <v>64707.62</v>
      </c>
      <c r="I48" s="34">
        <v>100000</v>
      </c>
      <c r="J48" s="34">
        <v>294881.03000000003</v>
      </c>
    </row>
    <row r="49" spans="1:10" s="22" customFormat="1" ht="8.25">
      <c r="A49" s="30">
        <v>40100</v>
      </c>
      <c r="B49" s="31" t="s">
        <v>340</v>
      </c>
      <c r="C49" s="31" t="s">
        <v>338</v>
      </c>
      <c r="D49" s="32">
        <v>2057000</v>
      </c>
      <c r="E49" s="33" t="s">
        <v>137</v>
      </c>
      <c r="F49" s="34">
        <v>30000</v>
      </c>
      <c r="G49" s="34">
        <v>35000</v>
      </c>
      <c r="H49" s="34">
        <v>40000</v>
      </c>
      <c r="I49" s="34">
        <v>45000</v>
      </c>
      <c r="J49" s="34">
        <v>150000</v>
      </c>
    </row>
    <row r="50" spans="1:10" s="22" customFormat="1" ht="8.25">
      <c r="A50" s="30">
        <v>40100</v>
      </c>
      <c r="B50" s="31" t="s">
        <v>342</v>
      </c>
      <c r="C50" s="31" t="s">
        <v>303</v>
      </c>
      <c r="D50" s="32">
        <v>2058000</v>
      </c>
      <c r="E50" s="33" t="s">
        <v>86</v>
      </c>
      <c r="F50" s="34">
        <v>5000</v>
      </c>
      <c r="G50" s="34">
        <v>5000</v>
      </c>
      <c r="H50" s="34">
        <v>5000</v>
      </c>
      <c r="I50" s="34">
        <v>5000</v>
      </c>
      <c r="J50" s="34">
        <v>20000</v>
      </c>
    </row>
    <row r="51" spans="1:10" s="22" customFormat="1" ht="8.25">
      <c r="A51" s="30">
        <v>40100</v>
      </c>
      <c r="B51" s="31" t="s">
        <v>343</v>
      </c>
      <c r="C51" s="31" t="s">
        <v>344</v>
      </c>
      <c r="D51" s="32">
        <v>2059000</v>
      </c>
      <c r="E51" s="33" t="s">
        <v>138</v>
      </c>
      <c r="F51" s="34">
        <v>10000</v>
      </c>
      <c r="G51" s="34">
        <v>15000</v>
      </c>
      <c r="H51" s="34">
        <v>20000</v>
      </c>
      <c r="I51" s="34">
        <v>25000</v>
      </c>
      <c r="J51" s="34">
        <v>70000</v>
      </c>
    </row>
    <row r="52" spans="1:10" s="22" customFormat="1" ht="8.25">
      <c r="A52" s="30">
        <v>40100</v>
      </c>
      <c r="B52" s="31" t="s">
        <v>301</v>
      </c>
      <c r="C52" s="31" t="s">
        <v>297</v>
      </c>
    </row>
    <row r="53" spans="1:10" s="22" customFormat="1" ht="8.25">
      <c r="A53" s="30">
        <v>40200</v>
      </c>
      <c r="B53" s="31" t="s">
        <v>345</v>
      </c>
      <c r="C53" s="31" t="s">
        <v>346</v>
      </c>
      <c r="D53" s="32">
        <v>2060000</v>
      </c>
      <c r="E53" s="33" t="s">
        <v>139</v>
      </c>
      <c r="F53" s="34">
        <v>20000</v>
      </c>
      <c r="G53" s="34">
        <v>30000</v>
      </c>
      <c r="H53" s="34">
        <v>35000</v>
      </c>
      <c r="I53" s="34">
        <v>50446.33</v>
      </c>
      <c r="J53" s="34">
        <v>135446.32999999999</v>
      </c>
    </row>
    <row r="54" spans="1:10" s="22" customFormat="1" ht="8.25">
      <c r="A54" s="30">
        <v>40200</v>
      </c>
      <c r="B54" s="31" t="s">
        <v>349</v>
      </c>
      <c r="C54" s="31" t="s">
        <v>350</v>
      </c>
      <c r="D54" s="32">
        <v>2061000</v>
      </c>
      <c r="E54" s="33" t="s">
        <v>140</v>
      </c>
      <c r="F54" s="34">
        <v>10000</v>
      </c>
      <c r="G54" s="34">
        <v>15000</v>
      </c>
      <c r="H54" s="34">
        <v>15000</v>
      </c>
      <c r="I54" s="34">
        <v>15000</v>
      </c>
      <c r="J54" s="34">
        <v>55000</v>
      </c>
    </row>
    <row r="55" spans="1:10" s="22" customFormat="1" ht="8.25">
      <c r="A55" s="30">
        <v>40200</v>
      </c>
      <c r="B55" s="31" t="s">
        <v>351</v>
      </c>
      <c r="C55" s="31" t="s">
        <v>350</v>
      </c>
      <c r="D55" s="32">
        <v>2062000</v>
      </c>
      <c r="E55" s="33" t="s">
        <v>141</v>
      </c>
      <c r="F55" s="34">
        <v>20000</v>
      </c>
      <c r="G55" s="34">
        <v>22000</v>
      </c>
      <c r="H55" s="34">
        <v>22000</v>
      </c>
      <c r="I55" s="34">
        <v>25000</v>
      </c>
      <c r="J55" s="34">
        <v>89000</v>
      </c>
    </row>
    <row r="56" spans="1:10" s="22" customFormat="1" ht="8.25">
      <c r="A56" s="30">
        <v>40200</v>
      </c>
      <c r="B56" s="31" t="s">
        <v>352</v>
      </c>
      <c r="C56" s="31" t="s">
        <v>350</v>
      </c>
      <c r="D56" s="32">
        <v>2063000</v>
      </c>
      <c r="E56" s="33" t="s">
        <v>142</v>
      </c>
      <c r="F56" s="34">
        <v>15000</v>
      </c>
      <c r="G56" s="34">
        <v>20000</v>
      </c>
      <c r="H56" s="34">
        <v>20000</v>
      </c>
      <c r="I56" s="34">
        <v>20000</v>
      </c>
      <c r="J56" s="34">
        <v>75000</v>
      </c>
    </row>
    <row r="57" spans="1:10" s="22" customFormat="1" ht="8.25">
      <c r="A57" s="30">
        <v>40200</v>
      </c>
      <c r="B57" s="31" t="s">
        <v>347</v>
      </c>
      <c r="C57" s="31" t="s">
        <v>348</v>
      </c>
      <c r="D57" s="32">
        <v>2064000</v>
      </c>
      <c r="E57" s="33" t="s">
        <v>143</v>
      </c>
      <c r="F57" s="34">
        <v>10000</v>
      </c>
      <c r="G57" s="34">
        <v>10000</v>
      </c>
      <c r="H57" s="34">
        <v>15000</v>
      </c>
      <c r="I57" s="34">
        <v>15000</v>
      </c>
      <c r="J57" s="34">
        <v>50000</v>
      </c>
    </row>
    <row r="58" spans="1:10" s="22" customFormat="1" ht="8.25">
      <c r="A58" s="30"/>
      <c r="B58" s="31"/>
      <c r="C58" s="31"/>
      <c r="D58" s="32"/>
      <c r="E58" s="33"/>
      <c r="F58" s="39">
        <f>SUM(F44:F57)</f>
        <v>2004294.75</v>
      </c>
      <c r="G58" s="39">
        <f t="shared" ref="G58:J58" si="3">SUM(G44:G57)</f>
        <v>2182605.21</v>
      </c>
      <c r="H58" s="39">
        <f t="shared" si="3"/>
        <v>2347886.4000000004</v>
      </c>
      <c r="I58" s="39">
        <f t="shared" si="3"/>
        <v>2454330</v>
      </c>
      <c r="J58" s="39">
        <f t="shared" si="3"/>
        <v>8989116.3600000013</v>
      </c>
    </row>
    <row r="59" spans="1:10" s="22" customFormat="1" ht="8.25">
      <c r="A59" s="30">
        <v>50100</v>
      </c>
      <c r="B59" s="31" t="s">
        <v>367</v>
      </c>
      <c r="C59" s="31" t="s">
        <v>368</v>
      </c>
      <c r="D59" s="22" t="s">
        <v>9</v>
      </c>
      <c r="E59" s="33" t="s">
        <v>8</v>
      </c>
      <c r="F59" s="34">
        <v>7426361.5899999999</v>
      </c>
      <c r="G59" s="34">
        <v>8784086.4499999993</v>
      </c>
      <c r="H59" s="34">
        <v>10056038.82</v>
      </c>
      <c r="I59" s="34">
        <v>10081102.779999999</v>
      </c>
      <c r="J59" s="34">
        <v>36347589.640000001</v>
      </c>
    </row>
    <row r="60" spans="1:10" s="22" customFormat="1" ht="8.25">
      <c r="A60" s="30">
        <v>50100</v>
      </c>
      <c r="B60" s="31" t="s">
        <v>353</v>
      </c>
      <c r="C60" s="31" t="s">
        <v>297</v>
      </c>
      <c r="D60" s="32">
        <v>1003000</v>
      </c>
      <c r="E60" s="33" t="s">
        <v>52</v>
      </c>
      <c r="F60" s="34">
        <v>1</v>
      </c>
      <c r="G60" s="34">
        <v>1</v>
      </c>
      <c r="H60" s="34">
        <v>1</v>
      </c>
      <c r="I60" s="34">
        <v>1</v>
      </c>
      <c r="J60" s="34">
        <v>4</v>
      </c>
    </row>
    <row r="61" spans="1:10" s="22" customFormat="1" ht="8.25">
      <c r="A61" s="30">
        <v>50100</v>
      </c>
      <c r="B61" s="31" t="s">
        <v>362</v>
      </c>
      <c r="C61" s="31" t="s">
        <v>363</v>
      </c>
      <c r="D61" s="32">
        <v>1004000</v>
      </c>
      <c r="E61" s="33" t="s">
        <v>53</v>
      </c>
      <c r="F61" s="34">
        <v>20000</v>
      </c>
      <c r="G61" s="34">
        <v>22620.6</v>
      </c>
      <c r="H61" s="34">
        <v>25000</v>
      </c>
      <c r="I61" s="34">
        <v>30000</v>
      </c>
      <c r="J61" s="34">
        <v>97620.6</v>
      </c>
    </row>
    <row r="62" spans="1:10" s="22" customFormat="1" ht="8.25">
      <c r="A62" s="30">
        <v>50100</v>
      </c>
      <c r="B62" s="31" t="s">
        <v>354</v>
      </c>
      <c r="C62" s="31" t="s">
        <v>297</v>
      </c>
      <c r="D62" s="32">
        <v>1005000</v>
      </c>
      <c r="E62" s="33" t="s">
        <v>54</v>
      </c>
      <c r="F62" s="34">
        <v>1</v>
      </c>
      <c r="G62" s="34">
        <v>1</v>
      </c>
      <c r="H62" s="34">
        <v>1</v>
      </c>
      <c r="I62" s="34">
        <v>1</v>
      </c>
      <c r="J62" s="34">
        <v>4</v>
      </c>
    </row>
    <row r="63" spans="1:10" s="22" customFormat="1" ht="8.25">
      <c r="A63" s="30">
        <v>50100</v>
      </c>
      <c r="B63" s="31" t="s">
        <v>355</v>
      </c>
      <c r="C63" s="31" t="s">
        <v>297</v>
      </c>
    </row>
    <row r="64" spans="1:10" s="22" customFormat="1" ht="8.25">
      <c r="A64" s="30">
        <v>50100</v>
      </c>
      <c r="B64" s="31" t="s">
        <v>355</v>
      </c>
      <c r="C64" s="31" t="s">
        <v>304</v>
      </c>
      <c r="E64" s="40"/>
      <c r="F64" s="41"/>
      <c r="G64" s="41"/>
      <c r="H64" s="41"/>
      <c r="I64" s="41"/>
      <c r="J64" s="41"/>
    </row>
    <row r="65" spans="1:10" s="22" customFormat="1" ht="8.25">
      <c r="A65" s="30">
        <v>50100</v>
      </c>
      <c r="B65" s="31" t="s">
        <v>355</v>
      </c>
      <c r="C65" s="31" t="s">
        <v>305</v>
      </c>
      <c r="D65" s="32">
        <v>2008000</v>
      </c>
      <c r="E65" s="33" t="s">
        <v>92</v>
      </c>
      <c r="F65" s="34">
        <v>2864233.2</v>
      </c>
      <c r="G65" s="34">
        <v>3181510.01</v>
      </c>
      <c r="H65" s="34">
        <v>3481669.55</v>
      </c>
      <c r="I65" s="34">
        <v>3533659.18</v>
      </c>
      <c r="J65" s="34">
        <v>13061071.939999999</v>
      </c>
    </row>
    <row r="66" spans="1:10" s="22" customFormat="1" ht="8.25">
      <c r="A66" s="30">
        <v>50100</v>
      </c>
      <c r="B66" s="31" t="s">
        <v>356</v>
      </c>
      <c r="C66" s="31" t="s">
        <v>297</v>
      </c>
      <c r="D66" s="32">
        <v>2065000</v>
      </c>
      <c r="E66" s="33" t="s">
        <v>136</v>
      </c>
      <c r="F66" s="34">
        <v>101270.05</v>
      </c>
      <c r="G66" s="34">
        <v>116987.88</v>
      </c>
      <c r="H66" s="34">
        <v>125739.03</v>
      </c>
      <c r="I66" s="34">
        <v>150000</v>
      </c>
      <c r="J66" s="34">
        <v>493996.96</v>
      </c>
    </row>
    <row r="67" spans="1:10" s="22" customFormat="1" ht="8.25">
      <c r="A67" s="30">
        <v>50100</v>
      </c>
      <c r="B67" s="31" t="s">
        <v>357</v>
      </c>
      <c r="C67" s="31" t="s">
        <v>297</v>
      </c>
      <c r="D67" s="32">
        <v>2066000</v>
      </c>
      <c r="E67" s="33" t="s">
        <v>144</v>
      </c>
      <c r="F67" s="34">
        <v>2000</v>
      </c>
      <c r="G67" s="34">
        <v>2262.06</v>
      </c>
      <c r="H67" s="34">
        <v>2558.4499999999998</v>
      </c>
      <c r="I67" s="34">
        <v>3000</v>
      </c>
      <c r="J67" s="34">
        <v>9820.51</v>
      </c>
    </row>
    <row r="68" spans="1:10" s="22" customFormat="1" ht="8.25">
      <c r="A68" s="30">
        <v>50100</v>
      </c>
      <c r="B68" s="31" t="s">
        <v>358</v>
      </c>
      <c r="C68" s="31" t="s">
        <v>297</v>
      </c>
      <c r="D68" s="32">
        <v>2067000</v>
      </c>
      <c r="E68" s="33" t="s">
        <v>145</v>
      </c>
      <c r="F68" s="34">
        <v>5000</v>
      </c>
      <c r="G68" s="34">
        <v>5000</v>
      </c>
      <c r="H68" s="34">
        <v>5000</v>
      </c>
      <c r="I68" s="34">
        <v>5000</v>
      </c>
      <c r="J68" s="34">
        <v>20000</v>
      </c>
    </row>
    <row r="69" spans="1:10" s="22" customFormat="1" ht="8.25">
      <c r="A69" s="30">
        <v>50100</v>
      </c>
      <c r="B69" s="31" t="s">
        <v>359</v>
      </c>
      <c r="C69" s="31" t="s">
        <v>297</v>
      </c>
      <c r="D69" s="32">
        <v>2068000</v>
      </c>
      <c r="E69" s="33" t="s">
        <v>146</v>
      </c>
      <c r="F69" s="34">
        <v>1</v>
      </c>
      <c r="G69" s="34">
        <v>1</v>
      </c>
      <c r="H69" s="34">
        <v>1</v>
      </c>
      <c r="I69" s="34">
        <v>29454.54</v>
      </c>
      <c r="J69" s="34">
        <v>29457.54</v>
      </c>
    </row>
    <row r="70" spans="1:10" s="22" customFormat="1" ht="8.25">
      <c r="A70" s="30">
        <v>50100</v>
      </c>
      <c r="B70" s="31" t="s">
        <v>360</v>
      </c>
      <c r="C70" s="31" t="s">
        <v>297</v>
      </c>
      <c r="D70" s="32">
        <v>2069000</v>
      </c>
      <c r="E70" s="33" t="s">
        <v>147</v>
      </c>
      <c r="F70" s="34">
        <v>10000</v>
      </c>
      <c r="G70" s="34">
        <v>11310.3</v>
      </c>
      <c r="H70" s="34">
        <v>12792.28</v>
      </c>
      <c r="I70" s="34">
        <v>14000</v>
      </c>
      <c r="J70" s="34">
        <v>48102.58</v>
      </c>
    </row>
    <row r="71" spans="1:10" s="22" customFormat="1" ht="8.25">
      <c r="A71" s="30">
        <v>50100</v>
      </c>
      <c r="B71" s="31" t="s">
        <v>365</v>
      </c>
      <c r="C71" s="31" t="s">
        <v>303</v>
      </c>
      <c r="D71" s="32">
        <v>2070000</v>
      </c>
      <c r="E71" s="33" t="s">
        <v>86</v>
      </c>
      <c r="F71" s="34">
        <v>5000</v>
      </c>
      <c r="G71" s="34">
        <v>5655</v>
      </c>
      <c r="H71" s="34">
        <v>6396</v>
      </c>
      <c r="I71" s="34">
        <v>7000</v>
      </c>
      <c r="J71" s="34">
        <v>24051</v>
      </c>
    </row>
    <row r="72" spans="1:10" s="22" customFormat="1" ht="8.25">
      <c r="A72" s="30">
        <v>50100</v>
      </c>
      <c r="B72" s="31" t="s">
        <v>366</v>
      </c>
      <c r="C72" s="31" t="s">
        <v>303</v>
      </c>
      <c r="D72" s="32">
        <v>2071000</v>
      </c>
      <c r="E72" s="42" t="s">
        <v>148</v>
      </c>
      <c r="F72" s="43">
        <v>5000</v>
      </c>
      <c r="G72" s="43">
        <v>5655</v>
      </c>
      <c r="H72" s="43">
        <v>6396</v>
      </c>
      <c r="I72" s="43">
        <v>7000</v>
      </c>
      <c r="J72" s="43">
        <v>24051</v>
      </c>
    </row>
    <row r="73" spans="1:10" s="22" customFormat="1" ht="8.25">
      <c r="A73" s="30">
        <v>50100</v>
      </c>
      <c r="B73" s="31" t="s">
        <v>364</v>
      </c>
      <c r="C73" s="31" t="s">
        <v>363</v>
      </c>
      <c r="D73" s="32">
        <v>2072000</v>
      </c>
      <c r="E73" s="33" t="s">
        <v>149</v>
      </c>
      <c r="F73" s="34">
        <v>90000</v>
      </c>
      <c r="G73" s="34">
        <v>100000</v>
      </c>
      <c r="H73" s="34">
        <v>110000</v>
      </c>
      <c r="I73" s="34">
        <v>120000</v>
      </c>
      <c r="J73" s="34">
        <v>420000</v>
      </c>
    </row>
    <row r="74" spans="1:10" s="22" customFormat="1" ht="8.25">
      <c r="A74" s="30">
        <v>50100</v>
      </c>
      <c r="B74" s="31" t="s">
        <v>361</v>
      </c>
      <c r="C74" s="31" t="s">
        <v>297</v>
      </c>
      <c r="D74" s="32">
        <v>2073000</v>
      </c>
      <c r="E74" s="33" t="s">
        <v>150</v>
      </c>
      <c r="F74" s="34">
        <v>1</v>
      </c>
      <c r="G74" s="34">
        <v>1</v>
      </c>
      <c r="H74" s="34">
        <v>1</v>
      </c>
      <c r="I74" s="34">
        <v>1</v>
      </c>
      <c r="J74" s="34">
        <v>4</v>
      </c>
    </row>
    <row r="75" spans="1:10" s="22" customFormat="1" ht="8.25">
      <c r="A75" s="30"/>
      <c r="B75" s="31"/>
      <c r="C75" s="31"/>
      <c r="D75" s="32"/>
      <c r="E75" s="33"/>
      <c r="F75" s="39">
        <f>SUM(F59:F74)</f>
        <v>10528868.84</v>
      </c>
      <c r="G75" s="39">
        <f t="shared" ref="G75:J75" si="4">SUM(G59:G74)</f>
        <v>12235091.300000001</v>
      </c>
      <c r="H75" s="39">
        <f t="shared" si="4"/>
        <v>13831594.129999999</v>
      </c>
      <c r="I75" s="39">
        <f t="shared" si="4"/>
        <v>13980219.499999998</v>
      </c>
      <c r="J75" s="39">
        <f t="shared" si="4"/>
        <v>50575773.769999996</v>
      </c>
    </row>
    <row r="76" spans="1:10" s="22" customFormat="1" ht="8.25">
      <c r="A76" s="30">
        <v>60100</v>
      </c>
      <c r="B76" s="31" t="s">
        <v>370</v>
      </c>
      <c r="C76" s="31" t="s">
        <v>371</v>
      </c>
      <c r="D76" s="32">
        <v>1006000</v>
      </c>
      <c r="E76" s="33" t="s">
        <v>55</v>
      </c>
      <c r="F76" s="34">
        <v>50000</v>
      </c>
      <c r="G76" s="34">
        <v>55000</v>
      </c>
      <c r="H76" s="34">
        <v>60000</v>
      </c>
      <c r="I76" s="34">
        <v>70000</v>
      </c>
      <c r="J76" s="34">
        <v>235000</v>
      </c>
    </row>
    <row r="77" spans="1:10" s="22" customFormat="1" ht="8.25">
      <c r="A77" s="30">
        <v>60100</v>
      </c>
      <c r="B77" s="31" t="s">
        <v>369</v>
      </c>
      <c r="C77" s="31" t="s">
        <v>297</v>
      </c>
    </row>
    <row r="78" spans="1:10" s="22" customFormat="1" ht="8.25">
      <c r="A78" s="30">
        <v>60100</v>
      </c>
      <c r="B78" s="31" t="s">
        <v>369</v>
      </c>
      <c r="C78" s="31" t="s">
        <v>304</v>
      </c>
    </row>
    <row r="79" spans="1:10" s="22" customFormat="1" ht="8.25">
      <c r="A79" s="30">
        <v>60100</v>
      </c>
      <c r="B79" s="31" t="s">
        <v>369</v>
      </c>
      <c r="C79" s="31" t="s">
        <v>305</v>
      </c>
      <c r="D79" s="32">
        <v>2009000</v>
      </c>
      <c r="E79" s="42" t="s">
        <v>93</v>
      </c>
      <c r="F79" s="43">
        <v>2741649.58</v>
      </c>
      <c r="G79" s="43">
        <v>2992457.47</v>
      </c>
      <c r="H79" s="43">
        <v>3231012.23</v>
      </c>
      <c r="I79" s="43">
        <v>3291760.76</v>
      </c>
      <c r="J79" s="43">
        <v>12256880.039999999</v>
      </c>
    </row>
    <row r="80" spans="1:10" s="22" customFormat="1" ht="8.25">
      <c r="A80" s="30">
        <v>60100</v>
      </c>
      <c r="B80" s="31" t="s">
        <v>372</v>
      </c>
      <c r="C80" s="31" t="s">
        <v>371</v>
      </c>
      <c r="D80" s="32">
        <v>2074000</v>
      </c>
      <c r="E80" s="42" t="s">
        <v>136</v>
      </c>
      <c r="F80" s="43">
        <v>270983.73</v>
      </c>
      <c r="G80" s="43">
        <v>320000</v>
      </c>
      <c r="H80" s="43">
        <v>343433.75</v>
      </c>
      <c r="I80" s="43">
        <v>410000</v>
      </c>
      <c r="J80" s="43">
        <v>1344417.48</v>
      </c>
    </row>
    <row r="81" spans="1:10" s="22" customFormat="1" ht="8.25">
      <c r="A81" s="30">
        <v>60100</v>
      </c>
      <c r="B81" s="31" t="s">
        <v>373</v>
      </c>
      <c r="C81" s="31" t="s">
        <v>371</v>
      </c>
      <c r="D81" s="32">
        <v>2075000</v>
      </c>
      <c r="E81" s="33" t="s">
        <v>116</v>
      </c>
      <c r="F81" s="34">
        <v>15000</v>
      </c>
      <c r="G81" s="34">
        <v>18000</v>
      </c>
      <c r="H81" s="34">
        <v>21000</v>
      </c>
      <c r="I81" s="34">
        <v>24000</v>
      </c>
      <c r="J81" s="34">
        <v>78000</v>
      </c>
    </row>
    <row r="82" spans="1:10" s="22" customFormat="1" ht="8.25">
      <c r="A82" s="30">
        <v>60100</v>
      </c>
      <c r="B82" s="31" t="s">
        <v>374</v>
      </c>
      <c r="C82" s="31" t="s">
        <v>371</v>
      </c>
      <c r="D82" s="32">
        <v>2076000</v>
      </c>
      <c r="E82" s="42" t="s">
        <v>151</v>
      </c>
      <c r="F82" s="43">
        <v>100000</v>
      </c>
      <c r="G82" s="43">
        <v>115624.82</v>
      </c>
      <c r="H82" s="43">
        <v>130000</v>
      </c>
      <c r="I82" s="43">
        <v>160000</v>
      </c>
      <c r="J82" s="43">
        <v>505624.82</v>
      </c>
    </row>
    <row r="83" spans="1:10" s="22" customFormat="1" ht="8.25">
      <c r="A83" s="30">
        <v>60100</v>
      </c>
      <c r="B83" s="31" t="s">
        <v>376</v>
      </c>
      <c r="C83" s="31" t="s">
        <v>363</v>
      </c>
      <c r="D83" s="32">
        <v>2077000</v>
      </c>
      <c r="E83" s="42" t="s">
        <v>152</v>
      </c>
      <c r="F83" s="43">
        <v>469500</v>
      </c>
      <c r="G83" s="43">
        <v>519500</v>
      </c>
      <c r="H83" s="43">
        <v>569500</v>
      </c>
      <c r="I83" s="43">
        <v>741095.38</v>
      </c>
      <c r="J83" s="43">
        <v>2299595.38</v>
      </c>
    </row>
    <row r="84" spans="1:10" s="22" customFormat="1" ht="8.25">
      <c r="A84" s="30">
        <v>60100</v>
      </c>
      <c r="B84" s="31" t="s">
        <v>377</v>
      </c>
      <c r="C84" s="31" t="s">
        <v>303</v>
      </c>
      <c r="D84" s="32">
        <v>2078000</v>
      </c>
      <c r="E84" s="33" t="s">
        <v>153</v>
      </c>
      <c r="F84" s="34">
        <v>5000</v>
      </c>
      <c r="G84" s="34">
        <v>5000</v>
      </c>
      <c r="H84" s="34">
        <v>5000</v>
      </c>
      <c r="I84" s="34">
        <v>5000</v>
      </c>
      <c r="J84" s="34">
        <v>20000</v>
      </c>
    </row>
    <row r="85" spans="1:10" s="22" customFormat="1" ht="8.25">
      <c r="A85" s="30">
        <v>60100</v>
      </c>
      <c r="B85" s="31" t="s">
        <v>378</v>
      </c>
      <c r="C85" s="31" t="s">
        <v>379</v>
      </c>
      <c r="D85" s="32">
        <v>2079000</v>
      </c>
      <c r="E85" s="42" t="s">
        <v>154</v>
      </c>
      <c r="F85" s="43">
        <v>5000</v>
      </c>
      <c r="G85" s="43">
        <v>5000</v>
      </c>
      <c r="H85" s="43">
        <v>5000</v>
      </c>
      <c r="I85" s="43">
        <v>5000</v>
      </c>
      <c r="J85" s="43">
        <v>20000</v>
      </c>
    </row>
    <row r="86" spans="1:10" s="22" customFormat="1" ht="8.25">
      <c r="A86" s="30">
        <v>60100</v>
      </c>
      <c r="B86" s="31" t="s">
        <v>380</v>
      </c>
      <c r="C86" s="31" t="s">
        <v>379</v>
      </c>
      <c r="D86" s="32">
        <v>2080000</v>
      </c>
      <c r="E86" s="42" t="s">
        <v>155</v>
      </c>
      <c r="F86" s="43">
        <v>500</v>
      </c>
      <c r="G86" s="43">
        <v>500</v>
      </c>
      <c r="H86" s="43">
        <v>500</v>
      </c>
      <c r="I86" s="43">
        <v>500</v>
      </c>
      <c r="J86" s="43">
        <v>2000</v>
      </c>
    </row>
    <row r="87" spans="1:10" s="22" customFormat="1" ht="8.25">
      <c r="A87" s="30">
        <v>60100</v>
      </c>
      <c r="B87" s="31" t="s">
        <v>381</v>
      </c>
      <c r="C87" s="31" t="s">
        <v>379</v>
      </c>
      <c r="D87" s="32">
        <v>2081000</v>
      </c>
      <c r="E87" s="33" t="s">
        <v>156</v>
      </c>
      <c r="F87" s="34">
        <v>5000</v>
      </c>
      <c r="G87" s="34">
        <v>5000</v>
      </c>
      <c r="H87" s="34">
        <v>5000</v>
      </c>
      <c r="I87" s="34">
        <v>5000</v>
      </c>
      <c r="J87" s="34">
        <v>20000</v>
      </c>
    </row>
    <row r="88" spans="1:10" s="22" customFormat="1" ht="8.25">
      <c r="A88" s="30">
        <v>60100</v>
      </c>
      <c r="B88" s="31" t="s">
        <v>375</v>
      </c>
      <c r="C88" s="31" t="s">
        <v>371</v>
      </c>
      <c r="D88" s="32">
        <v>2082000</v>
      </c>
      <c r="E88" s="42" t="s">
        <v>157</v>
      </c>
      <c r="F88" s="43">
        <v>5000</v>
      </c>
      <c r="G88" s="43">
        <v>5000</v>
      </c>
      <c r="H88" s="43">
        <v>5000</v>
      </c>
      <c r="I88" s="43">
        <v>5000</v>
      </c>
      <c r="J88" s="43">
        <v>20000</v>
      </c>
    </row>
    <row r="89" spans="1:10" s="22" customFormat="1" ht="8.25">
      <c r="A89" s="30">
        <v>60100</v>
      </c>
      <c r="B89" s="31" t="s">
        <v>301</v>
      </c>
      <c r="C89" s="31" t="s">
        <v>297</v>
      </c>
    </row>
    <row r="90" spans="1:10" s="22" customFormat="1" ht="8.25">
      <c r="A90" s="30"/>
      <c r="B90" s="31"/>
      <c r="C90" s="31"/>
      <c r="F90" s="39">
        <f>SUM(F76:F89)</f>
        <v>3667633.31</v>
      </c>
      <c r="G90" s="39">
        <f t="shared" ref="G90:J90" si="5">SUM(G76:G89)</f>
        <v>4041082.29</v>
      </c>
      <c r="H90" s="39">
        <f t="shared" si="5"/>
        <v>4375445.9800000004</v>
      </c>
      <c r="I90" s="39">
        <f t="shared" si="5"/>
        <v>4717356.1399999997</v>
      </c>
      <c r="J90" s="39">
        <f t="shared" si="5"/>
        <v>16801517.719999999</v>
      </c>
    </row>
    <row r="91" spans="1:10" s="22" customFormat="1" ht="8.25">
      <c r="A91" s="30">
        <v>70100</v>
      </c>
      <c r="B91" s="31" t="s">
        <v>390</v>
      </c>
      <c r="C91" s="31" t="s">
        <v>391</v>
      </c>
      <c r="D91" s="22" t="s">
        <v>17</v>
      </c>
      <c r="E91" s="33" t="s">
        <v>16</v>
      </c>
      <c r="F91" s="34">
        <v>21500</v>
      </c>
      <c r="G91" s="34">
        <v>31775</v>
      </c>
      <c r="H91" s="34">
        <v>37800</v>
      </c>
      <c r="I91" s="34">
        <v>42000</v>
      </c>
      <c r="J91" s="34">
        <v>133075</v>
      </c>
    </row>
    <row r="92" spans="1:10" s="22" customFormat="1" ht="8.25">
      <c r="A92" s="30">
        <v>70100</v>
      </c>
      <c r="B92" s="31" t="s">
        <v>392</v>
      </c>
      <c r="C92" s="31" t="s">
        <v>391</v>
      </c>
      <c r="D92" s="22" t="s">
        <v>19</v>
      </c>
      <c r="E92" s="42" t="s">
        <v>18</v>
      </c>
      <c r="F92" s="43">
        <v>63000</v>
      </c>
      <c r="G92" s="43">
        <v>64575</v>
      </c>
      <c r="H92" s="43">
        <v>75000</v>
      </c>
      <c r="I92" s="43">
        <v>80000</v>
      </c>
      <c r="J92" s="43">
        <v>282575</v>
      </c>
    </row>
    <row r="93" spans="1:10" s="22" customFormat="1" ht="8.25">
      <c r="A93" s="30">
        <v>70100</v>
      </c>
      <c r="B93" s="31" t="s">
        <v>393</v>
      </c>
      <c r="C93" s="31" t="s">
        <v>391</v>
      </c>
      <c r="D93" s="22" t="s">
        <v>21</v>
      </c>
      <c r="E93" s="42" t="s">
        <v>20</v>
      </c>
      <c r="F93" s="43">
        <v>1</v>
      </c>
      <c r="G93" s="43">
        <v>1</v>
      </c>
      <c r="H93" s="43">
        <v>1</v>
      </c>
      <c r="I93" s="43">
        <v>1</v>
      </c>
      <c r="J93" s="43">
        <v>4</v>
      </c>
    </row>
    <row r="94" spans="1:10" s="22" customFormat="1" ht="8.25">
      <c r="A94" s="30">
        <v>70100</v>
      </c>
      <c r="B94" s="31" t="s">
        <v>394</v>
      </c>
      <c r="C94" s="31" t="s">
        <v>391</v>
      </c>
      <c r="D94" s="22" t="s">
        <v>23</v>
      </c>
      <c r="E94" s="33" t="s">
        <v>22</v>
      </c>
      <c r="F94" s="34">
        <v>1000</v>
      </c>
      <c r="G94" s="34">
        <v>1000</v>
      </c>
      <c r="H94" s="34">
        <v>1000</v>
      </c>
      <c r="I94" s="34">
        <v>2500</v>
      </c>
      <c r="J94" s="34">
        <v>5500</v>
      </c>
    </row>
    <row r="95" spans="1:10" s="22" customFormat="1" ht="8.25">
      <c r="A95" s="30">
        <v>70100</v>
      </c>
      <c r="B95" s="31" t="s">
        <v>396</v>
      </c>
      <c r="C95" s="31" t="s">
        <v>391</v>
      </c>
      <c r="D95" s="22" t="s">
        <v>25</v>
      </c>
      <c r="E95" s="42" t="s">
        <v>24</v>
      </c>
      <c r="F95" s="43">
        <v>1001</v>
      </c>
      <c r="G95" s="43">
        <v>2001</v>
      </c>
      <c r="H95" s="43">
        <v>2001</v>
      </c>
      <c r="I95" s="43">
        <v>4501</v>
      </c>
      <c r="J95" s="43">
        <v>9504</v>
      </c>
    </row>
    <row r="96" spans="1:10" s="22" customFormat="1" ht="8.25">
      <c r="A96" s="30">
        <v>70100</v>
      </c>
      <c r="B96" s="31" t="s">
        <v>397</v>
      </c>
      <c r="C96" s="31" t="s">
        <v>391</v>
      </c>
      <c r="D96" s="22" t="s">
        <v>27</v>
      </c>
      <c r="E96" s="42" t="s">
        <v>26</v>
      </c>
      <c r="F96" s="43">
        <v>1</v>
      </c>
      <c r="G96" s="43">
        <v>1001</v>
      </c>
      <c r="H96" s="43">
        <v>1701</v>
      </c>
      <c r="I96" s="43">
        <v>2707</v>
      </c>
      <c r="J96" s="43">
        <v>5410</v>
      </c>
    </row>
    <row r="97" spans="1:10" s="22" customFormat="1" ht="8.25">
      <c r="A97" s="30">
        <v>70100</v>
      </c>
      <c r="B97" s="31" t="s">
        <v>398</v>
      </c>
      <c r="C97" s="31" t="s">
        <v>391</v>
      </c>
      <c r="D97" s="22" t="s">
        <v>49</v>
      </c>
      <c r="E97" s="33" t="s">
        <v>48</v>
      </c>
      <c r="F97" s="34">
        <v>17413</v>
      </c>
      <c r="G97" s="34">
        <v>19002.57</v>
      </c>
      <c r="H97" s="34">
        <v>20347</v>
      </c>
      <c r="I97" s="34">
        <v>23004.34</v>
      </c>
      <c r="J97" s="34">
        <v>79766.91</v>
      </c>
    </row>
    <row r="98" spans="1:10" s="22" customFormat="1" ht="8.25">
      <c r="A98" s="30">
        <v>70100</v>
      </c>
      <c r="B98" s="31" t="s">
        <v>399</v>
      </c>
      <c r="C98" s="31" t="s">
        <v>391</v>
      </c>
      <c r="D98" s="32">
        <v>1007000</v>
      </c>
      <c r="E98" s="42" t="s">
        <v>56</v>
      </c>
      <c r="F98" s="43">
        <v>1001</v>
      </c>
      <c r="G98" s="43">
        <v>2500</v>
      </c>
      <c r="H98" s="43">
        <v>3400</v>
      </c>
      <c r="I98" s="43">
        <v>4000</v>
      </c>
      <c r="J98" s="43">
        <v>10901</v>
      </c>
    </row>
    <row r="99" spans="1:10" s="22" customFormat="1" ht="8.25">
      <c r="A99" s="30">
        <v>70100</v>
      </c>
      <c r="B99" s="31" t="s">
        <v>400</v>
      </c>
      <c r="C99" s="31" t="s">
        <v>391</v>
      </c>
      <c r="D99" s="32">
        <v>1009000</v>
      </c>
      <c r="E99" s="42" t="s">
        <v>57</v>
      </c>
      <c r="F99" s="43">
        <v>0</v>
      </c>
      <c r="G99" s="43">
        <v>2500</v>
      </c>
      <c r="H99" s="43">
        <v>4500</v>
      </c>
      <c r="I99" s="43">
        <v>5500</v>
      </c>
      <c r="J99" s="43">
        <v>12500</v>
      </c>
    </row>
    <row r="100" spans="1:10" s="22" customFormat="1" ht="8.25">
      <c r="A100" s="30">
        <v>70100</v>
      </c>
      <c r="B100" s="31" t="s">
        <v>401</v>
      </c>
      <c r="C100" s="31" t="s">
        <v>391</v>
      </c>
      <c r="D100" s="32">
        <v>1010000</v>
      </c>
      <c r="E100" s="33" t="s">
        <v>58</v>
      </c>
      <c r="F100" s="34">
        <v>1</v>
      </c>
      <c r="G100" s="34">
        <v>1</v>
      </c>
      <c r="H100" s="34">
        <v>1</v>
      </c>
      <c r="I100" s="34">
        <v>501</v>
      </c>
      <c r="J100" s="34">
        <v>504</v>
      </c>
    </row>
    <row r="101" spans="1:10" s="22" customFormat="1" ht="8.25">
      <c r="A101" s="30">
        <v>70100</v>
      </c>
      <c r="B101" s="31" t="s">
        <v>402</v>
      </c>
      <c r="C101" s="31" t="s">
        <v>391</v>
      </c>
      <c r="D101" s="32">
        <v>1014000</v>
      </c>
      <c r="E101" s="42" t="s">
        <v>59</v>
      </c>
      <c r="F101" s="43">
        <v>1001</v>
      </c>
      <c r="G101" s="43">
        <v>1001</v>
      </c>
      <c r="H101" s="43">
        <v>3001</v>
      </c>
      <c r="I101" s="43">
        <v>5501</v>
      </c>
      <c r="J101" s="43">
        <v>10504</v>
      </c>
    </row>
    <row r="102" spans="1:10" s="22" customFormat="1" ht="8.25">
      <c r="A102" s="30">
        <v>70100</v>
      </c>
      <c r="B102" s="31" t="s">
        <v>382</v>
      </c>
      <c r="C102" s="31" t="s">
        <v>297</v>
      </c>
      <c r="E102" s="40"/>
      <c r="F102" s="41"/>
      <c r="G102" s="41"/>
      <c r="H102" s="41"/>
      <c r="I102" s="41"/>
      <c r="J102" s="41"/>
    </row>
    <row r="103" spans="1:10" s="22" customFormat="1" ht="8.25">
      <c r="A103" s="30">
        <v>70100</v>
      </c>
      <c r="B103" s="31" t="s">
        <v>382</v>
      </c>
      <c r="C103" s="31" t="s">
        <v>304</v>
      </c>
    </row>
    <row r="104" spans="1:10" s="22" customFormat="1" ht="8.25">
      <c r="A104" s="30">
        <v>70100</v>
      </c>
      <c r="B104" s="31" t="s">
        <v>382</v>
      </c>
      <c r="C104" s="31" t="s">
        <v>305</v>
      </c>
      <c r="D104" s="32">
        <v>2010000</v>
      </c>
      <c r="E104" s="33" t="s">
        <v>94</v>
      </c>
      <c r="F104" s="34">
        <v>151855.76</v>
      </c>
      <c r="G104" s="34">
        <v>161783.38</v>
      </c>
      <c r="H104" s="34">
        <v>171342.01</v>
      </c>
      <c r="I104" s="34">
        <v>175530.04</v>
      </c>
      <c r="J104" s="34">
        <v>660511.18999999994</v>
      </c>
    </row>
    <row r="105" spans="1:10" s="22" customFormat="1" ht="8.25">
      <c r="A105" s="30">
        <v>70100</v>
      </c>
      <c r="B105" s="31" t="s">
        <v>403</v>
      </c>
      <c r="C105" s="31" t="s">
        <v>391</v>
      </c>
    </row>
    <row r="106" spans="1:10" s="22" customFormat="1" ht="8.25">
      <c r="A106" s="30">
        <v>70100</v>
      </c>
      <c r="B106" s="31" t="s">
        <v>388</v>
      </c>
      <c r="C106" s="31" t="s">
        <v>389</v>
      </c>
      <c r="D106" s="32">
        <v>2084000</v>
      </c>
      <c r="E106" s="33" t="s">
        <v>159</v>
      </c>
      <c r="F106" s="34">
        <v>22001</v>
      </c>
      <c r="G106" s="34">
        <v>24251</v>
      </c>
      <c r="H106" s="34">
        <v>34001</v>
      </c>
      <c r="I106" s="34">
        <v>56501</v>
      </c>
      <c r="J106" s="34">
        <v>136754</v>
      </c>
    </row>
    <row r="107" spans="1:10" s="22" customFormat="1" ht="8.25">
      <c r="A107" s="30">
        <v>70100</v>
      </c>
      <c r="B107" s="31" t="s">
        <v>404</v>
      </c>
      <c r="C107" s="31" t="s">
        <v>391</v>
      </c>
      <c r="D107" s="32">
        <v>2085000</v>
      </c>
      <c r="E107" s="42" t="s">
        <v>160</v>
      </c>
      <c r="F107" s="43">
        <v>101</v>
      </c>
      <c r="G107" s="43">
        <v>101</v>
      </c>
      <c r="H107" s="43">
        <v>1001</v>
      </c>
      <c r="I107" s="43">
        <v>2001</v>
      </c>
      <c r="J107" s="43">
        <v>3204</v>
      </c>
    </row>
    <row r="108" spans="1:10" s="22" customFormat="1" ht="8.25">
      <c r="A108" s="30">
        <v>70100</v>
      </c>
      <c r="B108" s="31" t="s">
        <v>383</v>
      </c>
      <c r="C108" s="31" t="s">
        <v>384</v>
      </c>
      <c r="D108" s="32">
        <v>2086000</v>
      </c>
      <c r="E108" s="42" t="s">
        <v>161</v>
      </c>
      <c r="F108" s="43">
        <v>1001</v>
      </c>
      <c r="G108" s="43">
        <v>3000</v>
      </c>
      <c r="H108" s="43">
        <v>5000</v>
      </c>
      <c r="I108" s="43">
        <v>8500</v>
      </c>
      <c r="J108" s="43">
        <v>17501</v>
      </c>
    </row>
    <row r="109" spans="1:10" s="22" customFormat="1" ht="8.25">
      <c r="A109" s="30">
        <v>70100</v>
      </c>
      <c r="B109" s="31" t="s">
        <v>405</v>
      </c>
      <c r="C109" s="31" t="s">
        <v>391</v>
      </c>
      <c r="D109" s="32">
        <v>2090000</v>
      </c>
      <c r="E109" s="33" t="s">
        <v>165</v>
      </c>
      <c r="F109" s="34">
        <v>15500</v>
      </c>
      <c r="G109" s="34">
        <v>25000</v>
      </c>
      <c r="H109" s="34">
        <v>29000</v>
      </c>
      <c r="I109" s="34">
        <v>30000</v>
      </c>
      <c r="J109" s="34">
        <v>99500</v>
      </c>
    </row>
    <row r="110" spans="1:10" s="22" customFormat="1" ht="8.25">
      <c r="A110" s="30">
        <v>70100</v>
      </c>
      <c r="B110" s="31" t="s">
        <v>385</v>
      </c>
      <c r="C110" s="31" t="s">
        <v>386</v>
      </c>
      <c r="D110" s="32">
        <v>2092000</v>
      </c>
      <c r="E110" s="42" t="s">
        <v>167</v>
      </c>
      <c r="F110" s="43">
        <v>1001</v>
      </c>
      <c r="G110" s="43">
        <v>1101</v>
      </c>
      <c r="H110" s="43">
        <v>2201</v>
      </c>
      <c r="I110" s="43">
        <v>3351</v>
      </c>
      <c r="J110" s="43">
        <v>7654</v>
      </c>
    </row>
    <row r="111" spans="1:10" s="22" customFormat="1" ht="8.25">
      <c r="A111" s="30">
        <v>70100</v>
      </c>
      <c r="B111" s="31" t="s">
        <v>406</v>
      </c>
      <c r="C111" s="31" t="s">
        <v>391</v>
      </c>
      <c r="D111" s="32">
        <v>2095000</v>
      </c>
      <c r="E111" s="33" t="s">
        <v>170</v>
      </c>
      <c r="F111" s="34">
        <v>1001</v>
      </c>
      <c r="G111" s="34">
        <v>1101</v>
      </c>
      <c r="H111" s="34">
        <v>4507</v>
      </c>
      <c r="I111" s="34">
        <v>5501</v>
      </c>
      <c r="J111" s="34">
        <v>12110</v>
      </c>
    </row>
    <row r="112" spans="1:10" s="22" customFormat="1" ht="8.25">
      <c r="A112" s="30">
        <v>70100</v>
      </c>
      <c r="B112" s="31" t="s">
        <v>387</v>
      </c>
      <c r="C112" s="31" t="s">
        <v>386</v>
      </c>
      <c r="D112" s="32">
        <v>2096000</v>
      </c>
      <c r="E112" s="42" t="s">
        <v>171</v>
      </c>
      <c r="F112" s="43">
        <v>250.33</v>
      </c>
      <c r="G112" s="43">
        <v>1</v>
      </c>
      <c r="H112" s="43">
        <v>101</v>
      </c>
      <c r="I112" s="43">
        <v>1101</v>
      </c>
      <c r="J112" s="43">
        <v>1453.33</v>
      </c>
    </row>
    <row r="113" spans="1:10" s="22" customFormat="1" ht="8.25">
      <c r="A113" s="30">
        <v>70100</v>
      </c>
      <c r="B113" s="31" t="s">
        <v>407</v>
      </c>
      <c r="C113" s="31" t="s">
        <v>391</v>
      </c>
    </row>
    <row r="114" spans="1:10" s="22" customFormat="1" ht="8.25">
      <c r="A114" s="30">
        <v>70100</v>
      </c>
      <c r="B114" s="31" t="s">
        <v>408</v>
      </c>
      <c r="C114" s="31" t="s">
        <v>391</v>
      </c>
      <c r="D114" s="32">
        <v>2100000</v>
      </c>
      <c r="E114" s="42" t="s">
        <v>175</v>
      </c>
      <c r="F114" s="43">
        <v>502</v>
      </c>
      <c r="G114" s="43">
        <v>1</v>
      </c>
      <c r="H114" s="43">
        <v>1</v>
      </c>
      <c r="I114" s="43">
        <v>1</v>
      </c>
      <c r="J114" s="43">
        <v>505</v>
      </c>
    </row>
    <row r="115" spans="1:10" s="22" customFormat="1" ht="8.25">
      <c r="A115" s="30">
        <v>70100</v>
      </c>
      <c r="B115" s="31" t="s">
        <v>409</v>
      </c>
      <c r="C115" s="31" t="s">
        <v>391</v>
      </c>
      <c r="D115" s="32">
        <v>2260000</v>
      </c>
      <c r="E115" s="33" t="s">
        <v>281</v>
      </c>
      <c r="F115" s="34">
        <v>1000</v>
      </c>
      <c r="G115" s="34">
        <v>1000</v>
      </c>
      <c r="H115" s="34">
        <v>1000</v>
      </c>
      <c r="I115" s="34">
        <v>2000</v>
      </c>
      <c r="J115" s="34">
        <v>5000</v>
      </c>
    </row>
    <row r="116" spans="1:10" s="22" customFormat="1" ht="8.25">
      <c r="A116" s="30">
        <v>70100</v>
      </c>
      <c r="B116" s="31" t="s">
        <v>410</v>
      </c>
      <c r="C116" s="31" t="s">
        <v>391</v>
      </c>
      <c r="D116" s="32">
        <v>2261000</v>
      </c>
      <c r="E116" s="42" t="s">
        <v>282</v>
      </c>
      <c r="F116" s="43">
        <v>1001</v>
      </c>
      <c r="G116" s="43">
        <v>0</v>
      </c>
      <c r="H116" s="43">
        <v>0</v>
      </c>
      <c r="I116" s="43">
        <v>2200</v>
      </c>
      <c r="J116" s="43">
        <v>3201</v>
      </c>
    </row>
    <row r="117" spans="1:10" s="22" customFormat="1" ht="8.25">
      <c r="A117" s="30">
        <v>70100</v>
      </c>
      <c r="B117" s="31" t="s">
        <v>411</v>
      </c>
      <c r="C117" s="31" t="s">
        <v>391</v>
      </c>
      <c r="D117" s="32">
        <v>2262000</v>
      </c>
      <c r="E117" s="33" t="s">
        <v>283</v>
      </c>
      <c r="F117" s="34">
        <v>1</v>
      </c>
      <c r="G117" s="34">
        <v>102</v>
      </c>
      <c r="H117" s="34">
        <v>1001</v>
      </c>
      <c r="I117" s="34">
        <v>2501</v>
      </c>
      <c r="J117" s="34">
        <v>3605</v>
      </c>
    </row>
    <row r="118" spans="1:10" s="22" customFormat="1" ht="8.25">
      <c r="A118" s="30">
        <v>70100</v>
      </c>
      <c r="B118" s="31" t="s">
        <v>412</v>
      </c>
      <c r="C118" s="31" t="s">
        <v>391</v>
      </c>
      <c r="D118" s="32">
        <v>2266000</v>
      </c>
      <c r="E118" s="42" t="s">
        <v>287</v>
      </c>
      <c r="F118" s="43">
        <v>17413.78</v>
      </c>
      <c r="G118" s="43">
        <v>19003</v>
      </c>
      <c r="H118" s="43">
        <v>20347.669999999998</v>
      </c>
      <c r="I118" s="43">
        <v>23004</v>
      </c>
      <c r="J118" s="43">
        <v>79768.45</v>
      </c>
    </row>
    <row r="119" spans="1:10" s="22" customFormat="1" ht="8.25">
      <c r="A119" s="30">
        <v>70200</v>
      </c>
      <c r="B119" s="31" t="s">
        <v>418</v>
      </c>
      <c r="C119" s="31" t="s">
        <v>419</v>
      </c>
      <c r="D119" s="22" t="s">
        <v>29</v>
      </c>
      <c r="E119" s="33" t="s">
        <v>28</v>
      </c>
      <c r="F119" s="34">
        <v>10000</v>
      </c>
      <c r="G119" s="34">
        <v>15000</v>
      </c>
      <c r="H119" s="34">
        <v>20000</v>
      </c>
      <c r="I119" s="34">
        <v>25501</v>
      </c>
      <c r="J119" s="34">
        <v>70501</v>
      </c>
    </row>
    <row r="120" spans="1:10" s="22" customFormat="1" ht="8.25">
      <c r="A120" s="30">
        <v>70200</v>
      </c>
      <c r="B120" s="31" t="s">
        <v>420</v>
      </c>
      <c r="C120" s="31" t="s">
        <v>419</v>
      </c>
      <c r="D120" s="22" t="s">
        <v>31</v>
      </c>
      <c r="E120" s="42" t="s">
        <v>30</v>
      </c>
      <c r="F120" s="43">
        <v>0</v>
      </c>
      <c r="G120" s="43">
        <v>0</v>
      </c>
      <c r="H120" s="43">
        <v>0</v>
      </c>
      <c r="I120" s="43">
        <v>1</v>
      </c>
      <c r="J120" s="43">
        <v>1</v>
      </c>
    </row>
    <row r="121" spans="1:10" s="22" customFormat="1" ht="8.25">
      <c r="A121" s="30">
        <v>70200</v>
      </c>
      <c r="B121" s="31" t="s">
        <v>431</v>
      </c>
      <c r="C121" s="31" t="s">
        <v>432</v>
      </c>
      <c r="D121" s="22" t="s">
        <v>33</v>
      </c>
      <c r="E121" s="33" t="s">
        <v>32</v>
      </c>
      <c r="F121" s="34">
        <v>1</v>
      </c>
      <c r="G121" s="34">
        <v>1</v>
      </c>
      <c r="H121" s="34">
        <v>1</v>
      </c>
      <c r="I121" s="34">
        <v>1</v>
      </c>
      <c r="J121" s="34">
        <v>4</v>
      </c>
    </row>
    <row r="122" spans="1:10" s="22" customFormat="1" ht="8.25">
      <c r="A122" s="30">
        <v>70200</v>
      </c>
      <c r="B122" s="31" t="s">
        <v>433</v>
      </c>
      <c r="C122" s="31" t="s">
        <v>432</v>
      </c>
      <c r="D122" s="32">
        <v>1015000</v>
      </c>
      <c r="E122" s="42" t="s">
        <v>60</v>
      </c>
      <c r="F122" s="43">
        <v>1</v>
      </c>
      <c r="G122" s="43">
        <v>1</v>
      </c>
      <c r="H122" s="43">
        <v>1</v>
      </c>
      <c r="I122" s="43">
        <v>1</v>
      </c>
      <c r="J122" s="43">
        <v>4</v>
      </c>
    </row>
    <row r="123" spans="1:10" s="22" customFormat="1" ht="8.25">
      <c r="A123" s="30">
        <v>70200</v>
      </c>
      <c r="B123" s="31" t="s">
        <v>436</v>
      </c>
      <c r="C123" s="31" t="s">
        <v>437</v>
      </c>
      <c r="D123" s="32">
        <v>1016000</v>
      </c>
      <c r="E123" s="42" t="s">
        <v>61</v>
      </c>
      <c r="F123" s="43">
        <v>1000</v>
      </c>
      <c r="G123" s="43">
        <v>1000</v>
      </c>
      <c r="H123" s="43">
        <v>1500</v>
      </c>
      <c r="I123" s="43">
        <v>2000</v>
      </c>
      <c r="J123" s="43">
        <v>5500</v>
      </c>
    </row>
    <row r="124" spans="1:10" s="22" customFormat="1" ht="8.25">
      <c r="A124" s="30">
        <v>70200</v>
      </c>
      <c r="B124" s="31" t="s">
        <v>421</v>
      </c>
      <c r="C124" s="31" t="s">
        <v>419</v>
      </c>
      <c r="D124" s="32">
        <v>1017000</v>
      </c>
      <c r="E124" s="33" t="s">
        <v>62</v>
      </c>
      <c r="F124" s="34">
        <v>1</v>
      </c>
      <c r="G124" s="34">
        <v>1</v>
      </c>
      <c r="H124" s="34">
        <v>1</v>
      </c>
      <c r="I124" s="34">
        <v>1001</v>
      </c>
      <c r="J124" s="34">
        <v>1004</v>
      </c>
    </row>
    <row r="125" spans="1:10" s="22" customFormat="1" ht="8.25">
      <c r="A125" s="30">
        <v>70200</v>
      </c>
      <c r="B125" s="31" t="s">
        <v>422</v>
      </c>
      <c r="C125" s="31" t="s">
        <v>419</v>
      </c>
      <c r="D125" s="32">
        <v>1018000</v>
      </c>
      <c r="E125" s="42" t="s">
        <v>63</v>
      </c>
      <c r="F125" s="43">
        <v>1</v>
      </c>
      <c r="G125" s="43">
        <v>1</v>
      </c>
      <c r="H125" s="43">
        <v>1</v>
      </c>
      <c r="I125" s="43">
        <v>1001</v>
      </c>
      <c r="J125" s="43">
        <v>1004</v>
      </c>
    </row>
    <row r="126" spans="1:10" s="22" customFormat="1" ht="8.25">
      <c r="A126" s="30">
        <v>70200</v>
      </c>
      <c r="B126" s="31" t="s">
        <v>438</v>
      </c>
      <c r="C126" s="31" t="s">
        <v>437</v>
      </c>
      <c r="D126" s="32">
        <v>1019000</v>
      </c>
      <c r="E126" s="33" t="s">
        <v>64</v>
      </c>
      <c r="F126" s="34">
        <v>26000</v>
      </c>
      <c r="G126" s="34">
        <v>19000</v>
      </c>
      <c r="H126" s="34">
        <v>17000</v>
      </c>
      <c r="I126" s="34">
        <v>20000</v>
      </c>
      <c r="J126" s="34">
        <v>82000</v>
      </c>
    </row>
    <row r="127" spans="1:10" s="22" customFormat="1" ht="8.25">
      <c r="A127" s="30">
        <v>70200</v>
      </c>
      <c r="B127" s="31" t="s">
        <v>423</v>
      </c>
      <c r="C127" s="31" t="s">
        <v>419</v>
      </c>
      <c r="D127" s="32">
        <v>1020000</v>
      </c>
      <c r="E127" s="42" t="s">
        <v>65</v>
      </c>
      <c r="F127" s="43">
        <v>3000</v>
      </c>
      <c r="G127" s="43">
        <v>4000</v>
      </c>
      <c r="H127" s="43">
        <v>4000</v>
      </c>
      <c r="I127" s="43">
        <v>7000</v>
      </c>
      <c r="J127" s="43">
        <v>18000</v>
      </c>
    </row>
    <row r="128" spans="1:10" s="22" customFormat="1" ht="8.25">
      <c r="A128" s="30">
        <v>70200</v>
      </c>
      <c r="B128" s="31" t="s">
        <v>424</v>
      </c>
      <c r="C128" s="31" t="s">
        <v>419</v>
      </c>
      <c r="D128" s="32">
        <v>1021000</v>
      </c>
      <c r="E128" s="42" t="s">
        <v>66</v>
      </c>
      <c r="F128" s="43">
        <v>1000</v>
      </c>
      <c r="G128" s="43">
        <v>4500</v>
      </c>
      <c r="H128" s="43">
        <v>6000</v>
      </c>
      <c r="I128" s="43">
        <v>10000</v>
      </c>
      <c r="J128" s="43">
        <v>21500</v>
      </c>
    </row>
    <row r="129" spans="1:10" s="22" customFormat="1" ht="8.25">
      <c r="A129" s="30">
        <v>70200</v>
      </c>
      <c r="B129" s="31" t="s">
        <v>425</v>
      </c>
      <c r="C129" s="31" t="s">
        <v>419</v>
      </c>
      <c r="D129" s="32">
        <v>1022000</v>
      </c>
      <c r="E129" s="33" t="s">
        <v>67</v>
      </c>
      <c r="F129" s="34">
        <v>1</v>
      </c>
      <c r="G129" s="34">
        <v>1</v>
      </c>
      <c r="H129" s="34">
        <v>1</v>
      </c>
      <c r="I129" s="34">
        <v>1</v>
      </c>
      <c r="J129" s="34">
        <v>4</v>
      </c>
    </row>
    <row r="130" spans="1:10" s="22" customFormat="1" ht="8.25">
      <c r="A130" s="30">
        <v>70200</v>
      </c>
      <c r="B130" s="31" t="s">
        <v>413</v>
      </c>
      <c r="C130" s="31" t="s">
        <v>297</v>
      </c>
    </row>
    <row r="131" spans="1:10" s="22" customFormat="1" ht="8.25">
      <c r="A131" s="30">
        <v>70200</v>
      </c>
      <c r="B131" s="31" t="s">
        <v>413</v>
      </c>
      <c r="C131" s="31" t="s">
        <v>304</v>
      </c>
      <c r="E131" s="40"/>
      <c r="F131" s="41"/>
      <c r="G131" s="41"/>
      <c r="H131" s="41"/>
      <c r="I131" s="41"/>
      <c r="J131" s="41"/>
    </row>
    <row r="132" spans="1:10" s="22" customFormat="1" ht="8.25">
      <c r="A132" s="30">
        <v>70200</v>
      </c>
      <c r="B132" s="31" t="s">
        <v>413</v>
      </c>
      <c r="C132" s="31" t="s">
        <v>305</v>
      </c>
      <c r="D132" s="32">
        <v>2011000</v>
      </c>
      <c r="E132" s="42" t="s">
        <v>95</v>
      </c>
      <c r="F132" s="43">
        <v>480667.77</v>
      </c>
      <c r="G132" s="43">
        <v>507467.88</v>
      </c>
      <c r="H132" s="43">
        <v>533461.15</v>
      </c>
      <c r="I132" s="43">
        <v>547677.73</v>
      </c>
      <c r="J132" s="43">
        <v>2069274.53</v>
      </c>
    </row>
    <row r="133" spans="1:10" s="22" customFormat="1" ht="8.25">
      <c r="A133" s="30">
        <v>70200</v>
      </c>
      <c r="B133" s="31" t="s">
        <v>403</v>
      </c>
      <c r="C133" s="31" t="s">
        <v>384</v>
      </c>
      <c r="D133" s="32">
        <v>2083000</v>
      </c>
      <c r="E133" s="33" t="s">
        <v>158</v>
      </c>
      <c r="F133" s="34">
        <v>2001</v>
      </c>
      <c r="G133" s="34">
        <v>4500</v>
      </c>
      <c r="H133" s="34">
        <v>6500</v>
      </c>
      <c r="I133" s="34">
        <v>11000</v>
      </c>
      <c r="J133" s="34">
        <v>24001</v>
      </c>
    </row>
    <row r="134" spans="1:10" s="22" customFormat="1" ht="8.25">
      <c r="A134" s="30">
        <v>70200</v>
      </c>
      <c r="B134" s="31" t="s">
        <v>414</v>
      </c>
      <c r="C134" s="31" t="s">
        <v>297</v>
      </c>
      <c r="D134" s="32">
        <v>2087000</v>
      </c>
      <c r="E134" s="42" t="s">
        <v>162</v>
      </c>
      <c r="F134" s="43">
        <v>55000</v>
      </c>
      <c r="G134" s="43">
        <v>61659.07</v>
      </c>
      <c r="H134" s="43">
        <v>65954.460000000006</v>
      </c>
      <c r="I134" s="43">
        <v>75000</v>
      </c>
      <c r="J134" s="43">
        <v>257613.53</v>
      </c>
    </row>
    <row r="135" spans="1:10" s="22" customFormat="1" ht="8.25">
      <c r="A135" s="30">
        <v>70200</v>
      </c>
      <c r="B135" s="31" t="s">
        <v>415</v>
      </c>
      <c r="C135" s="31" t="s">
        <v>303</v>
      </c>
      <c r="D135" s="32">
        <v>2088000</v>
      </c>
      <c r="E135" s="33" t="s">
        <v>163</v>
      </c>
      <c r="F135" s="34">
        <v>2000</v>
      </c>
      <c r="G135" s="34">
        <v>2100</v>
      </c>
      <c r="H135" s="34">
        <v>2705</v>
      </c>
      <c r="I135" s="34">
        <v>3870</v>
      </c>
      <c r="J135" s="34">
        <v>10675</v>
      </c>
    </row>
    <row r="136" spans="1:10" s="22" customFormat="1" ht="8.25">
      <c r="A136" s="30">
        <v>70200</v>
      </c>
      <c r="B136" s="31" t="s">
        <v>426</v>
      </c>
      <c r="C136" s="31" t="s">
        <v>419</v>
      </c>
      <c r="D136" s="32">
        <v>2089000</v>
      </c>
      <c r="E136" s="42" t="s">
        <v>164</v>
      </c>
      <c r="F136" s="43">
        <v>98998</v>
      </c>
      <c r="G136" s="43">
        <v>107700.01</v>
      </c>
      <c r="H136" s="43">
        <v>116467.49</v>
      </c>
      <c r="I136" s="43">
        <v>129803.18</v>
      </c>
      <c r="J136" s="43">
        <v>452968.68</v>
      </c>
    </row>
    <row r="137" spans="1:10" s="22" customFormat="1" ht="8.25">
      <c r="A137" s="30">
        <v>70200</v>
      </c>
      <c r="B137" s="31" t="s">
        <v>427</v>
      </c>
      <c r="C137" s="31" t="s">
        <v>419</v>
      </c>
      <c r="D137" s="32">
        <v>2091000</v>
      </c>
      <c r="E137" s="42" t="s">
        <v>166</v>
      </c>
      <c r="F137" s="43">
        <v>1</v>
      </c>
      <c r="G137" s="43">
        <v>1001</v>
      </c>
      <c r="H137" s="43">
        <v>1001</v>
      </c>
      <c r="I137" s="43">
        <v>1501</v>
      </c>
      <c r="J137" s="43">
        <v>3504</v>
      </c>
    </row>
    <row r="138" spans="1:10" s="22" customFormat="1" ht="8.25">
      <c r="A138" s="30">
        <v>70200</v>
      </c>
      <c r="B138" s="31" t="s">
        <v>428</v>
      </c>
      <c r="C138" s="31" t="s">
        <v>419</v>
      </c>
      <c r="D138" s="32">
        <v>2093000</v>
      </c>
      <c r="E138" s="33" t="s">
        <v>168</v>
      </c>
      <c r="F138" s="34">
        <v>10000</v>
      </c>
      <c r="G138" s="34">
        <v>10000</v>
      </c>
      <c r="H138" s="34">
        <v>10000</v>
      </c>
      <c r="I138" s="34">
        <v>13355.41</v>
      </c>
      <c r="J138" s="34">
        <v>43355.41</v>
      </c>
    </row>
    <row r="139" spans="1:10" s="22" customFormat="1" ht="8.25">
      <c r="A139" s="30">
        <v>70200</v>
      </c>
      <c r="B139" s="31" t="s">
        <v>435</v>
      </c>
      <c r="C139" s="31" t="s">
        <v>432</v>
      </c>
      <c r="D139" s="32">
        <v>2094000</v>
      </c>
      <c r="E139" s="42" t="s">
        <v>169</v>
      </c>
      <c r="F139" s="43">
        <v>129672.22</v>
      </c>
      <c r="G139" s="43">
        <v>136117.43</v>
      </c>
      <c r="H139" s="43">
        <v>139640.26</v>
      </c>
      <c r="I139" s="43">
        <v>149490.66</v>
      </c>
      <c r="J139" s="43">
        <v>554920.56999999995</v>
      </c>
    </row>
    <row r="140" spans="1:10" s="22" customFormat="1" ht="8.25">
      <c r="A140" s="30">
        <v>70200</v>
      </c>
      <c r="B140" s="31" t="s">
        <v>407</v>
      </c>
      <c r="C140" s="31" t="s">
        <v>419</v>
      </c>
      <c r="D140" s="32">
        <v>2097000</v>
      </c>
      <c r="E140" s="42" t="s">
        <v>172</v>
      </c>
      <c r="F140" s="43">
        <v>2500</v>
      </c>
      <c r="G140" s="43">
        <v>25000</v>
      </c>
      <c r="H140" s="43">
        <v>5000</v>
      </c>
      <c r="I140" s="43">
        <v>40500</v>
      </c>
      <c r="J140" s="43">
        <v>73000</v>
      </c>
    </row>
    <row r="141" spans="1:10" s="22" customFormat="1" ht="8.25">
      <c r="A141" s="30">
        <v>70200</v>
      </c>
      <c r="B141" s="31" t="s">
        <v>429</v>
      </c>
      <c r="C141" s="31" t="s">
        <v>419</v>
      </c>
      <c r="D141" s="32">
        <v>2098000</v>
      </c>
      <c r="E141" s="33" t="s">
        <v>173</v>
      </c>
      <c r="F141" s="34">
        <v>20000</v>
      </c>
      <c r="G141" s="34">
        <v>5000</v>
      </c>
      <c r="H141" s="34">
        <v>8000</v>
      </c>
      <c r="I141" s="34">
        <v>11000</v>
      </c>
      <c r="J141" s="34">
        <v>44000</v>
      </c>
    </row>
    <row r="142" spans="1:10" s="22" customFormat="1" ht="8.25">
      <c r="A142" s="30">
        <v>70200</v>
      </c>
      <c r="B142" s="31" t="s">
        <v>416</v>
      </c>
      <c r="C142" s="31" t="s">
        <v>417</v>
      </c>
      <c r="D142" s="32">
        <v>2099000</v>
      </c>
      <c r="E142" s="42" t="s">
        <v>174</v>
      </c>
      <c r="F142" s="43">
        <v>500</v>
      </c>
      <c r="G142" s="43">
        <v>1000</v>
      </c>
      <c r="H142" s="43">
        <v>1000</v>
      </c>
      <c r="I142" s="43">
        <v>1500</v>
      </c>
      <c r="J142" s="43">
        <v>4000</v>
      </c>
    </row>
    <row r="143" spans="1:10" s="22" customFormat="1" ht="8.25">
      <c r="A143" s="30"/>
      <c r="B143" s="31"/>
      <c r="C143" s="31"/>
      <c r="D143" s="32"/>
      <c r="E143" s="42"/>
      <c r="F143" s="39">
        <f>SUM(F91:F142)</f>
        <v>1160892.8600000001</v>
      </c>
      <c r="G143" s="39">
        <f t="shared" ref="G143:J143" si="6">SUM(G91:G142)</f>
        <v>1266852.3399999999</v>
      </c>
      <c r="H143" s="39">
        <f t="shared" si="6"/>
        <v>1356489.04</v>
      </c>
      <c r="I143" s="39">
        <f t="shared" si="6"/>
        <v>1533611.3599999996</v>
      </c>
      <c r="J143" s="39">
        <f t="shared" si="6"/>
        <v>5317845.6000000006</v>
      </c>
    </row>
    <row r="144" spans="1:10" s="22" customFormat="1" ht="8.25">
      <c r="A144" s="30">
        <v>80100</v>
      </c>
      <c r="B144" s="31" t="s">
        <v>460</v>
      </c>
      <c r="C144" s="31" t="s">
        <v>461</v>
      </c>
      <c r="D144" s="32">
        <v>1023000</v>
      </c>
      <c r="E144" s="33" t="s">
        <v>68</v>
      </c>
      <c r="F144" s="34">
        <v>600000</v>
      </c>
      <c r="G144" s="34">
        <v>380000</v>
      </c>
      <c r="H144" s="34">
        <v>380000</v>
      </c>
      <c r="I144" s="34">
        <v>0</v>
      </c>
      <c r="J144" s="34">
        <v>1360000</v>
      </c>
    </row>
    <row r="145" spans="1:10" s="22" customFormat="1" ht="8.25">
      <c r="A145" s="30">
        <v>80100</v>
      </c>
      <c r="B145" s="31" t="s">
        <v>463</v>
      </c>
      <c r="C145" s="31" t="s">
        <v>461</v>
      </c>
      <c r="D145" s="32">
        <v>1024000</v>
      </c>
      <c r="E145" s="33" t="s">
        <v>69</v>
      </c>
      <c r="F145" s="34">
        <v>1</v>
      </c>
      <c r="G145" s="34">
        <v>1</v>
      </c>
      <c r="H145" s="34">
        <v>1</v>
      </c>
      <c r="I145" s="34">
        <v>1</v>
      </c>
      <c r="J145" s="34">
        <v>4</v>
      </c>
    </row>
    <row r="146" spans="1:10" s="22" customFormat="1" ht="8.25">
      <c r="A146" s="30">
        <v>80100</v>
      </c>
      <c r="B146" s="31" t="s">
        <v>439</v>
      </c>
      <c r="C146" s="31" t="s">
        <v>297</v>
      </c>
      <c r="E146" s="40"/>
      <c r="F146" s="41"/>
      <c r="G146" s="41"/>
      <c r="H146" s="41"/>
      <c r="I146" s="41"/>
      <c r="J146" s="41"/>
    </row>
    <row r="147" spans="1:10" s="22" customFormat="1" ht="8.25">
      <c r="A147" s="30">
        <v>80100</v>
      </c>
      <c r="B147" s="31" t="s">
        <v>439</v>
      </c>
      <c r="C147" s="31" t="s">
        <v>304</v>
      </c>
      <c r="E147" s="40"/>
      <c r="F147" s="41"/>
      <c r="G147" s="41"/>
      <c r="H147" s="41"/>
      <c r="I147" s="41"/>
      <c r="J147" s="41"/>
    </row>
    <row r="148" spans="1:10" s="22" customFormat="1" ht="8.25">
      <c r="A148" s="30">
        <v>80100</v>
      </c>
      <c r="B148" s="31" t="s">
        <v>439</v>
      </c>
      <c r="C148" s="31" t="s">
        <v>305</v>
      </c>
      <c r="D148" s="32">
        <v>2012000</v>
      </c>
      <c r="E148" s="33" t="s">
        <v>96</v>
      </c>
      <c r="F148" s="34">
        <v>5876701.3899999997</v>
      </c>
      <c r="G148" s="34">
        <v>6363209.3600000003</v>
      </c>
      <c r="H148" s="34">
        <v>6827444.3300000001</v>
      </c>
      <c r="I148" s="34">
        <v>6968269.6399999997</v>
      </c>
      <c r="J148" s="34">
        <v>26035624.719999999</v>
      </c>
    </row>
    <row r="149" spans="1:10" s="22" customFormat="1" ht="8.25">
      <c r="A149" s="30">
        <v>80100</v>
      </c>
      <c r="B149" s="31" t="s">
        <v>440</v>
      </c>
      <c r="C149" s="31" t="s">
        <v>297</v>
      </c>
      <c r="D149" s="32">
        <v>2101000</v>
      </c>
      <c r="E149" s="33" t="s">
        <v>176</v>
      </c>
      <c r="F149" s="34">
        <v>90000</v>
      </c>
      <c r="G149" s="34">
        <v>100000</v>
      </c>
      <c r="H149" s="34">
        <v>110000</v>
      </c>
      <c r="I149" s="34">
        <v>120000</v>
      </c>
      <c r="J149" s="34">
        <v>420000</v>
      </c>
    </row>
    <row r="150" spans="1:10" s="22" customFormat="1" ht="8.25">
      <c r="A150" s="30">
        <v>80100</v>
      </c>
      <c r="B150" s="31" t="s">
        <v>441</v>
      </c>
      <c r="C150" s="31" t="s">
        <v>297</v>
      </c>
      <c r="D150" s="32">
        <v>2102000</v>
      </c>
      <c r="E150" s="33" t="s">
        <v>177</v>
      </c>
      <c r="F150" s="34">
        <v>30000</v>
      </c>
      <c r="G150" s="34">
        <v>35000</v>
      </c>
      <c r="H150" s="34">
        <v>40000</v>
      </c>
      <c r="I150" s="34">
        <v>45000</v>
      </c>
      <c r="J150" s="34">
        <v>150000</v>
      </c>
    </row>
    <row r="151" spans="1:10" s="22" customFormat="1" ht="8.25">
      <c r="A151" s="30">
        <v>80100</v>
      </c>
      <c r="B151" s="31" t="s">
        <v>442</v>
      </c>
      <c r="C151" s="31" t="s">
        <v>297</v>
      </c>
      <c r="D151" s="32">
        <v>2103000</v>
      </c>
      <c r="E151" s="33" t="s">
        <v>178</v>
      </c>
      <c r="F151" s="34">
        <v>35000</v>
      </c>
      <c r="G151" s="34">
        <v>40000</v>
      </c>
      <c r="H151" s="34">
        <v>45000</v>
      </c>
      <c r="I151" s="34">
        <v>50000</v>
      </c>
      <c r="J151" s="34">
        <v>170000</v>
      </c>
    </row>
    <row r="152" spans="1:10" s="22" customFormat="1" ht="8.25">
      <c r="A152" s="30">
        <v>80100</v>
      </c>
      <c r="B152" s="31" t="s">
        <v>445</v>
      </c>
      <c r="C152" s="31" t="s">
        <v>446</v>
      </c>
      <c r="D152" s="32">
        <v>2104000</v>
      </c>
      <c r="E152" s="33" t="s">
        <v>179</v>
      </c>
      <c r="F152" s="34">
        <v>900000</v>
      </c>
      <c r="G152" s="34">
        <v>950000</v>
      </c>
      <c r="H152" s="34">
        <v>1000000</v>
      </c>
      <c r="I152" s="34">
        <v>1050000</v>
      </c>
      <c r="J152" s="34">
        <v>3900000</v>
      </c>
    </row>
    <row r="153" spans="1:10" s="22" customFormat="1" ht="8.25">
      <c r="A153" s="30">
        <v>80100</v>
      </c>
      <c r="B153" s="31" t="s">
        <v>447</v>
      </c>
      <c r="C153" s="31" t="s">
        <v>446</v>
      </c>
      <c r="D153" s="32">
        <v>2105000</v>
      </c>
      <c r="E153" s="33" t="s">
        <v>180</v>
      </c>
      <c r="F153" s="34">
        <v>150000</v>
      </c>
      <c r="G153" s="34">
        <v>160000</v>
      </c>
      <c r="H153" s="34">
        <v>170000</v>
      </c>
      <c r="I153" s="34">
        <v>179928</v>
      </c>
      <c r="J153" s="34">
        <v>659928</v>
      </c>
    </row>
    <row r="154" spans="1:10" s="22" customFormat="1" ht="8.25">
      <c r="A154" s="30">
        <v>80100</v>
      </c>
      <c r="B154" s="31" t="s">
        <v>448</v>
      </c>
      <c r="C154" s="31" t="s">
        <v>446</v>
      </c>
      <c r="D154" s="32">
        <v>2106000</v>
      </c>
      <c r="E154" s="33" t="s">
        <v>181</v>
      </c>
      <c r="F154" s="34">
        <v>10</v>
      </c>
      <c r="G154" s="34">
        <v>10</v>
      </c>
      <c r="H154" s="34">
        <v>10</v>
      </c>
      <c r="I154" s="34">
        <v>10</v>
      </c>
      <c r="J154" s="34">
        <v>40</v>
      </c>
    </row>
    <row r="155" spans="1:10" s="22" customFormat="1" ht="8.25">
      <c r="A155" s="30">
        <v>80100</v>
      </c>
      <c r="B155" s="31" t="s">
        <v>443</v>
      </c>
      <c r="C155" s="31" t="s">
        <v>444</v>
      </c>
      <c r="D155" s="32">
        <v>2107000</v>
      </c>
      <c r="E155" s="33" t="s">
        <v>182</v>
      </c>
      <c r="F155" s="34">
        <v>1600000</v>
      </c>
      <c r="G155" s="34">
        <v>1700000</v>
      </c>
      <c r="H155" s="34">
        <v>1800000</v>
      </c>
      <c r="I155" s="34">
        <v>1900000</v>
      </c>
      <c r="J155" s="34">
        <v>7000000</v>
      </c>
    </row>
    <row r="156" spans="1:10" s="22" customFormat="1" ht="8.25">
      <c r="A156" s="30">
        <v>80100</v>
      </c>
      <c r="B156" s="31" t="s">
        <v>450</v>
      </c>
      <c r="C156" s="31" t="s">
        <v>446</v>
      </c>
      <c r="D156" s="32">
        <v>2108000</v>
      </c>
      <c r="E156" s="33" t="s">
        <v>183</v>
      </c>
      <c r="F156" s="34">
        <v>482449.34</v>
      </c>
      <c r="G156" s="34">
        <v>1299609.51</v>
      </c>
      <c r="H156" s="34">
        <v>1690795.24</v>
      </c>
      <c r="I156" s="34">
        <v>3857260.2</v>
      </c>
      <c r="J156" s="34">
        <v>7330114.29</v>
      </c>
    </row>
    <row r="157" spans="1:10" s="22" customFormat="1" ht="8.25">
      <c r="A157" s="30">
        <v>80100</v>
      </c>
      <c r="B157" s="31" t="s">
        <v>451</v>
      </c>
      <c r="C157" s="31" t="s">
        <v>446</v>
      </c>
      <c r="D157" s="32">
        <v>2109000</v>
      </c>
      <c r="E157" s="33" t="s">
        <v>184</v>
      </c>
      <c r="F157" s="34">
        <v>2000</v>
      </c>
      <c r="G157" s="34">
        <v>2000</v>
      </c>
      <c r="H157" s="34">
        <v>2000</v>
      </c>
      <c r="I157" s="34">
        <v>2000</v>
      </c>
      <c r="J157" s="34">
        <v>8000</v>
      </c>
    </row>
    <row r="158" spans="1:10" s="22" customFormat="1" ht="8.25">
      <c r="A158" s="30">
        <v>80100</v>
      </c>
      <c r="B158" s="31" t="s">
        <v>452</v>
      </c>
      <c r="C158" s="31" t="s">
        <v>453</v>
      </c>
      <c r="D158" s="32">
        <v>2110000</v>
      </c>
      <c r="E158" s="33" t="s">
        <v>185</v>
      </c>
      <c r="F158" s="34">
        <v>185000</v>
      </c>
      <c r="G158" s="34">
        <v>190000</v>
      </c>
      <c r="H158" s="34">
        <v>195000</v>
      </c>
      <c r="I158" s="34">
        <v>200000</v>
      </c>
      <c r="J158" s="34">
        <v>770000</v>
      </c>
    </row>
    <row r="159" spans="1:10" s="22" customFormat="1" ht="8.25">
      <c r="A159" s="30">
        <v>80100</v>
      </c>
      <c r="B159" s="31" t="s">
        <v>454</v>
      </c>
      <c r="C159" s="31" t="s">
        <v>453</v>
      </c>
      <c r="D159" s="32">
        <v>2111000</v>
      </c>
      <c r="E159" s="33" t="s">
        <v>186</v>
      </c>
      <c r="F159" s="34">
        <v>12000</v>
      </c>
      <c r="G159" s="34">
        <v>14000</v>
      </c>
      <c r="H159" s="34">
        <v>16000</v>
      </c>
      <c r="I159" s="34">
        <v>18000</v>
      </c>
      <c r="J159" s="34">
        <v>60000</v>
      </c>
    </row>
    <row r="160" spans="1:10" s="22" customFormat="1" ht="8.25">
      <c r="A160" s="30">
        <v>80100</v>
      </c>
      <c r="B160" s="31" t="s">
        <v>457</v>
      </c>
      <c r="C160" s="31" t="s">
        <v>458</v>
      </c>
      <c r="D160" s="32">
        <v>2112000</v>
      </c>
      <c r="E160" s="33" t="s">
        <v>187</v>
      </c>
      <c r="F160" s="34">
        <v>1800000</v>
      </c>
      <c r="G160" s="34">
        <v>1820000</v>
      </c>
      <c r="H160" s="34">
        <v>1840000</v>
      </c>
      <c r="I160" s="34">
        <v>1860000</v>
      </c>
      <c r="J160" s="34">
        <v>7320000</v>
      </c>
    </row>
    <row r="161" spans="1:10" s="22" customFormat="1" ht="8.25">
      <c r="A161" s="30">
        <v>80100</v>
      </c>
      <c r="B161" s="31" t="s">
        <v>464</v>
      </c>
      <c r="C161" s="31" t="s">
        <v>461</v>
      </c>
      <c r="D161" s="32">
        <v>2113000</v>
      </c>
      <c r="E161" s="33" t="s">
        <v>188</v>
      </c>
      <c r="F161" s="34">
        <v>800000</v>
      </c>
      <c r="G161" s="34">
        <v>900000</v>
      </c>
      <c r="H161" s="34">
        <v>1000000</v>
      </c>
      <c r="I161" s="34">
        <v>1100000</v>
      </c>
      <c r="J161" s="34">
        <v>3800000</v>
      </c>
    </row>
    <row r="162" spans="1:10" s="22" customFormat="1" ht="8.25">
      <c r="A162" s="30">
        <v>80100</v>
      </c>
      <c r="B162" s="31" t="s">
        <v>459</v>
      </c>
      <c r="C162" s="31" t="s">
        <v>458</v>
      </c>
      <c r="D162" s="32">
        <v>2114000</v>
      </c>
      <c r="E162" s="33" t="s">
        <v>189</v>
      </c>
      <c r="F162" s="34">
        <v>300000</v>
      </c>
      <c r="G162" s="34">
        <v>320000</v>
      </c>
      <c r="H162" s="34">
        <v>340000</v>
      </c>
      <c r="I162" s="34">
        <v>360000</v>
      </c>
      <c r="J162" s="34">
        <v>1320000</v>
      </c>
    </row>
    <row r="163" spans="1:10" s="22" customFormat="1" ht="8.25">
      <c r="A163" s="30">
        <v>80100</v>
      </c>
      <c r="B163" s="31" t="s">
        <v>455</v>
      </c>
      <c r="C163" s="31" t="s">
        <v>456</v>
      </c>
      <c r="D163" s="32">
        <v>2115000</v>
      </c>
      <c r="E163" s="33" t="s">
        <v>190</v>
      </c>
      <c r="F163" s="34">
        <v>55000</v>
      </c>
      <c r="G163" s="34">
        <v>58000</v>
      </c>
      <c r="H163" s="34">
        <v>61000</v>
      </c>
      <c r="I163" s="34">
        <v>64000</v>
      </c>
      <c r="J163" s="34">
        <v>238000</v>
      </c>
    </row>
    <row r="164" spans="1:10" s="22" customFormat="1" ht="8.25">
      <c r="A164" s="30">
        <v>80100</v>
      </c>
      <c r="B164" s="31" t="s">
        <v>301</v>
      </c>
      <c r="C164" s="31" t="s">
        <v>297</v>
      </c>
      <c r="E164" s="40"/>
      <c r="F164" s="41"/>
      <c r="G164" s="41"/>
      <c r="H164" s="41"/>
      <c r="I164" s="41"/>
      <c r="J164" s="41"/>
    </row>
    <row r="165" spans="1:10" s="22" customFormat="1" ht="8.25">
      <c r="A165" s="30">
        <v>80200</v>
      </c>
      <c r="B165" s="31" t="s">
        <v>465</v>
      </c>
      <c r="C165" s="31" t="s">
        <v>446</v>
      </c>
      <c r="D165" s="32">
        <v>2117000</v>
      </c>
      <c r="E165" s="33" t="s">
        <v>191</v>
      </c>
      <c r="F165" s="34">
        <v>1</v>
      </c>
      <c r="G165" s="34">
        <v>1</v>
      </c>
      <c r="H165" s="34">
        <v>1</v>
      </c>
      <c r="I165" s="34">
        <v>1</v>
      </c>
      <c r="J165" s="34">
        <v>4</v>
      </c>
    </row>
    <row r="166" spans="1:10" s="22" customFormat="1" ht="8.25">
      <c r="A166" s="30"/>
      <c r="B166" s="31"/>
      <c r="C166" s="31"/>
      <c r="D166" s="32"/>
      <c r="E166" s="33"/>
      <c r="F166" s="39">
        <f>SUM(F144:F165)</f>
        <v>12918162.73</v>
      </c>
      <c r="G166" s="39">
        <f t="shared" ref="G166:J166" si="7">SUM(G144:G165)</f>
        <v>14331830.869999999</v>
      </c>
      <c r="H166" s="39">
        <f t="shared" si="7"/>
        <v>15517251.57</v>
      </c>
      <c r="I166" s="39">
        <f t="shared" si="7"/>
        <v>17774469.84</v>
      </c>
      <c r="J166" s="39">
        <f t="shared" si="7"/>
        <v>60541715.009999998</v>
      </c>
    </row>
    <row r="167" spans="1:10" s="22" customFormat="1" ht="8.25">
      <c r="A167" s="30">
        <v>90100</v>
      </c>
      <c r="B167" s="31" t="s">
        <v>466</v>
      </c>
      <c r="C167" s="31" t="s">
        <v>467</v>
      </c>
      <c r="E167" s="40"/>
      <c r="F167" s="41"/>
      <c r="G167" s="41"/>
      <c r="H167" s="41"/>
      <c r="I167" s="41"/>
      <c r="J167" s="41"/>
    </row>
    <row r="168" spans="1:10" s="22" customFormat="1" ht="8.25">
      <c r="A168" s="30">
        <v>90100</v>
      </c>
      <c r="B168" s="31" t="s">
        <v>466</v>
      </c>
      <c r="C168" s="31" t="s">
        <v>469</v>
      </c>
      <c r="D168" s="32">
        <v>2013000</v>
      </c>
      <c r="E168" s="33" t="s">
        <v>97</v>
      </c>
      <c r="F168" s="34">
        <v>14718741.84</v>
      </c>
      <c r="G168" s="34">
        <v>16015795.83</v>
      </c>
      <c r="H168" s="34">
        <v>17250929.010000002</v>
      </c>
      <c r="I168" s="34">
        <v>17587326.219999999</v>
      </c>
      <c r="J168" s="34">
        <v>65572792.899999999</v>
      </c>
    </row>
    <row r="169" spans="1:10" s="22" customFormat="1" ht="8.25">
      <c r="A169" s="30">
        <v>90100</v>
      </c>
      <c r="B169" s="31" t="s">
        <v>468</v>
      </c>
      <c r="C169" s="31" t="s">
        <v>467</v>
      </c>
      <c r="E169" s="40"/>
      <c r="F169" s="41"/>
      <c r="G169" s="41"/>
      <c r="H169" s="41"/>
      <c r="I169" s="41"/>
      <c r="J169" s="41"/>
    </row>
    <row r="170" spans="1:10" s="22" customFormat="1" ht="8.25">
      <c r="A170" s="30">
        <v>90100</v>
      </c>
      <c r="B170" s="31" t="s">
        <v>468</v>
      </c>
      <c r="C170" s="31" t="s">
        <v>469</v>
      </c>
      <c r="D170" s="32">
        <v>2014000</v>
      </c>
      <c r="E170" s="33" t="s">
        <v>98</v>
      </c>
      <c r="F170" s="34">
        <v>4929906.63</v>
      </c>
      <c r="G170" s="34">
        <v>5371263.4500000002</v>
      </c>
      <c r="H170" s="34">
        <v>5791339.8600000003</v>
      </c>
      <c r="I170" s="34">
        <v>5902575.7599999998</v>
      </c>
      <c r="J170" s="34">
        <v>21995085.699999999</v>
      </c>
    </row>
    <row r="171" spans="1:10" s="22" customFormat="1" ht="8.25">
      <c r="A171" s="30">
        <v>90100</v>
      </c>
      <c r="B171" s="31" t="s">
        <v>470</v>
      </c>
      <c r="C171" s="31" t="s">
        <v>469</v>
      </c>
      <c r="D171" s="32">
        <v>2119000</v>
      </c>
      <c r="E171" s="33" t="s">
        <v>193</v>
      </c>
      <c r="F171" s="34">
        <v>130000</v>
      </c>
      <c r="G171" s="34">
        <v>135000</v>
      </c>
      <c r="H171" s="34">
        <v>140000</v>
      </c>
      <c r="I171" s="34">
        <v>318400</v>
      </c>
      <c r="J171" s="34">
        <v>723400</v>
      </c>
    </row>
    <row r="172" spans="1:10" s="22" customFormat="1" ht="8.25">
      <c r="A172" s="30">
        <v>90100</v>
      </c>
      <c r="B172" s="31" t="s">
        <v>471</v>
      </c>
      <c r="C172" s="31" t="s">
        <v>469</v>
      </c>
      <c r="E172" s="40"/>
      <c r="F172" s="41"/>
      <c r="G172" s="41"/>
      <c r="H172" s="41"/>
      <c r="I172" s="41"/>
      <c r="J172" s="41"/>
    </row>
    <row r="173" spans="1:10" s="22" customFormat="1" ht="8.25">
      <c r="A173" s="30">
        <v>90100</v>
      </c>
      <c r="B173" s="31" t="s">
        <v>473</v>
      </c>
      <c r="C173" s="31" t="s">
        <v>469</v>
      </c>
      <c r="E173" s="40"/>
      <c r="F173" s="41"/>
      <c r="G173" s="41"/>
      <c r="H173" s="41"/>
      <c r="I173" s="41"/>
      <c r="J173" s="41"/>
    </row>
    <row r="174" spans="1:10" s="22" customFormat="1" ht="8.25">
      <c r="A174" s="30">
        <v>90100</v>
      </c>
      <c r="B174" s="31" t="s">
        <v>474</v>
      </c>
      <c r="C174" s="31" t="s">
        <v>469</v>
      </c>
      <c r="E174" s="40"/>
      <c r="F174" s="41"/>
      <c r="G174" s="41"/>
      <c r="H174" s="41"/>
      <c r="I174" s="41"/>
      <c r="J174" s="41"/>
    </row>
    <row r="175" spans="1:10" s="22" customFormat="1" ht="8.25">
      <c r="A175" s="30">
        <v>90100</v>
      </c>
      <c r="B175" s="31" t="s">
        <v>475</v>
      </c>
      <c r="C175" s="31" t="s">
        <v>469</v>
      </c>
      <c r="D175" s="32">
        <v>2125000</v>
      </c>
      <c r="E175" s="33" t="s">
        <v>199</v>
      </c>
      <c r="F175" s="34">
        <v>422000</v>
      </c>
      <c r="G175" s="34">
        <v>427000</v>
      </c>
      <c r="H175" s="34">
        <v>430000</v>
      </c>
      <c r="I175" s="34">
        <v>450000</v>
      </c>
      <c r="J175" s="34">
        <v>1729000</v>
      </c>
    </row>
    <row r="176" spans="1:10" s="22" customFormat="1" ht="8.25">
      <c r="A176" s="30">
        <v>90100</v>
      </c>
      <c r="B176" s="31" t="s">
        <v>476</v>
      </c>
      <c r="C176" s="31" t="s">
        <v>469</v>
      </c>
      <c r="D176" s="32">
        <v>2126000</v>
      </c>
      <c r="E176" s="33" t="s">
        <v>200</v>
      </c>
      <c r="F176" s="34">
        <v>16000</v>
      </c>
      <c r="G176" s="34">
        <v>17000</v>
      </c>
      <c r="H176" s="34">
        <v>18000</v>
      </c>
      <c r="I176" s="34">
        <v>25000</v>
      </c>
      <c r="J176" s="34">
        <v>76000</v>
      </c>
    </row>
    <row r="177" spans="1:10" s="22" customFormat="1" ht="8.25">
      <c r="A177" s="30">
        <v>90100</v>
      </c>
      <c r="B177" s="31" t="s">
        <v>477</v>
      </c>
      <c r="C177" s="31" t="s">
        <v>469</v>
      </c>
      <c r="E177" s="40"/>
      <c r="F177" s="41"/>
      <c r="G177" s="41"/>
      <c r="H177" s="41"/>
      <c r="I177" s="41"/>
      <c r="J177" s="41"/>
    </row>
    <row r="178" spans="1:10" s="22" customFormat="1" ht="8.25">
      <c r="A178" s="30">
        <v>90100</v>
      </c>
      <c r="B178" s="31" t="s">
        <v>478</v>
      </c>
      <c r="C178" s="31" t="s">
        <v>469</v>
      </c>
      <c r="E178" s="40"/>
      <c r="F178" s="41"/>
      <c r="G178" s="41"/>
      <c r="H178" s="41"/>
      <c r="I178" s="41"/>
      <c r="J178" s="41"/>
    </row>
    <row r="179" spans="1:10" s="22" customFormat="1" ht="8.25">
      <c r="A179" s="30">
        <v>90100</v>
      </c>
      <c r="B179" s="31" t="s">
        <v>479</v>
      </c>
      <c r="C179" s="31" t="s">
        <v>469</v>
      </c>
      <c r="E179" s="40"/>
      <c r="F179" s="41"/>
      <c r="G179" s="41"/>
      <c r="H179" s="41"/>
      <c r="I179" s="41"/>
      <c r="J179" s="41"/>
    </row>
    <row r="180" spans="1:10" s="22" customFormat="1" ht="8.25">
      <c r="A180" s="30">
        <v>90100</v>
      </c>
      <c r="B180" s="31" t="s">
        <v>480</v>
      </c>
      <c r="C180" s="31" t="s">
        <v>469</v>
      </c>
      <c r="D180" s="32">
        <v>2135000</v>
      </c>
      <c r="E180" s="33" t="s">
        <v>206</v>
      </c>
      <c r="F180" s="34">
        <v>36000</v>
      </c>
      <c r="G180" s="34">
        <v>38000</v>
      </c>
      <c r="H180" s="34">
        <v>40000</v>
      </c>
      <c r="I180" s="34">
        <v>50000</v>
      </c>
      <c r="J180" s="34">
        <v>164000</v>
      </c>
    </row>
    <row r="181" spans="1:10" s="22" customFormat="1" ht="8.25">
      <c r="A181" s="30">
        <v>90100</v>
      </c>
      <c r="B181" s="31" t="s">
        <v>481</v>
      </c>
      <c r="C181" s="31" t="s">
        <v>469</v>
      </c>
      <c r="D181" s="32">
        <v>2136000</v>
      </c>
      <c r="E181" s="33" t="s">
        <v>207</v>
      </c>
      <c r="F181" s="34">
        <v>1000</v>
      </c>
      <c r="G181" s="34">
        <v>2000</v>
      </c>
      <c r="H181" s="34">
        <v>3000</v>
      </c>
      <c r="I181" s="34">
        <v>10000</v>
      </c>
      <c r="J181" s="34">
        <v>16000</v>
      </c>
    </row>
    <row r="182" spans="1:10" s="22" customFormat="1" ht="8.25">
      <c r="A182" s="30">
        <v>90100</v>
      </c>
      <c r="B182" s="31" t="s">
        <v>482</v>
      </c>
      <c r="C182" s="31" t="s">
        <v>469</v>
      </c>
      <c r="D182" s="32">
        <v>2137000</v>
      </c>
      <c r="E182" s="33" t="s">
        <v>208</v>
      </c>
      <c r="F182" s="34">
        <v>80000</v>
      </c>
      <c r="G182" s="34">
        <v>80000</v>
      </c>
      <c r="H182" s="34">
        <v>85000</v>
      </c>
      <c r="I182" s="34">
        <v>150000</v>
      </c>
      <c r="J182" s="34">
        <v>395000</v>
      </c>
    </row>
    <row r="183" spans="1:10" s="22" customFormat="1" ht="8.25">
      <c r="A183" s="30">
        <v>90100</v>
      </c>
      <c r="B183" s="31" t="s">
        <v>301</v>
      </c>
      <c r="C183" s="31" t="s">
        <v>469</v>
      </c>
      <c r="E183" s="40"/>
      <c r="F183" s="41"/>
      <c r="G183" s="41"/>
      <c r="H183" s="41"/>
      <c r="I183" s="41"/>
      <c r="J183" s="41"/>
    </row>
    <row r="184" spans="1:10" s="22" customFormat="1" ht="8.25">
      <c r="A184" s="30">
        <v>90200</v>
      </c>
      <c r="B184" s="31" t="s">
        <v>485</v>
      </c>
      <c r="C184" s="31" t="s">
        <v>467</v>
      </c>
      <c r="E184" s="40"/>
      <c r="F184" s="41"/>
      <c r="G184" s="41"/>
      <c r="H184" s="41"/>
      <c r="I184" s="41"/>
      <c r="J184" s="41"/>
    </row>
    <row r="185" spans="1:10" s="22" customFormat="1" ht="8.25">
      <c r="A185" s="30">
        <v>90200</v>
      </c>
      <c r="B185" s="31" t="s">
        <v>485</v>
      </c>
      <c r="C185" s="31" t="s">
        <v>486</v>
      </c>
      <c r="D185" s="32">
        <v>2015000</v>
      </c>
      <c r="E185" s="33" t="s">
        <v>99</v>
      </c>
      <c r="F185" s="34">
        <v>4151837.8</v>
      </c>
      <c r="G185" s="34">
        <v>4493641.5</v>
      </c>
      <c r="H185" s="34">
        <v>4819858.71</v>
      </c>
      <c r="I185" s="34">
        <v>4919747.1900000004</v>
      </c>
      <c r="J185" s="34">
        <v>18385085.199999999</v>
      </c>
    </row>
    <row r="186" spans="1:10" s="22" customFormat="1" ht="8.25">
      <c r="A186" s="30">
        <v>90200</v>
      </c>
      <c r="B186" s="31" t="s">
        <v>483</v>
      </c>
      <c r="C186" s="31" t="s">
        <v>484</v>
      </c>
      <c r="E186" s="40"/>
      <c r="F186" s="41"/>
      <c r="G186" s="41"/>
      <c r="H186" s="41"/>
      <c r="I186" s="41"/>
      <c r="J186" s="41"/>
    </row>
    <row r="187" spans="1:10" s="22" customFormat="1" ht="8.25">
      <c r="A187" s="30">
        <v>90200</v>
      </c>
      <c r="B187" s="31" t="s">
        <v>483</v>
      </c>
      <c r="C187" s="31" t="s">
        <v>467</v>
      </c>
      <c r="E187" s="40"/>
      <c r="F187" s="41"/>
      <c r="G187" s="41"/>
      <c r="H187" s="41"/>
      <c r="I187" s="41"/>
      <c r="J187" s="41"/>
    </row>
    <row r="188" spans="1:10" s="22" customFormat="1" ht="8.25">
      <c r="A188" s="30">
        <v>90200</v>
      </c>
      <c r="B188" s="31" t="s">
        <v>483</v>
      </c>
      <c r="C188" s="31" t="s">
        <v>486</v>
      </c>
      <c r="D188" s="32">
        <v>2016000</v>
      </c>
      <c r="E188" s="33" t="s">
        <v>100</v>
      </c>
      <c r="F188" s="34">
        <v>1112648.92</v>
      </c>
      <c r="G188" s="34">
        <v>1204263.1299999999</v>
      </c>
      <c r="H188" s="34">
        <v>1291699.21</v>
      </c>
      <c r="I188" s="34">
        <v>1318465.27</v>
      </c>
      <c r="J188" s="34">
        <v>4927076.53</v>
      </c>
    </row>
    <row r="189" spans="1:10" s="22" customFormat="1" ht="8.25">
      <c r="A189" s="30">
        <v>90200</v>
      </c>
      <c r="B189" s="31" t="s">
        <v>487</v>
      </c>
      <c r="C189" s="31" t="s">
        <v>486</v>
      </c>
      <c r="E189" s="40"/>
      <c r="F189" s="41"/>
      <c r="G189" s="41"/>
      <c r="H189" s="41"/>
      <c r="I189" s="41"/>
      <c r="J189" s="41"/>
    </row>
    <row r="190" spans="1:10" s="22" customFormat="1" ht="8.25">
      <c r="A190" s="30">
        <v>90200</v>
      </c>
      <c r="B190" s="31" t="s">
        <v>471</v>
      </c>
      <c r="C190" s="31" t="s">
        <v>486</v>
      </c>
      <c r="D190" s="32">
        <v>2122000</v>
      </c>
      <c r="E190" s="33" t="s">
        <v>196</v>
      </c>
      <c r="F190" s="34">
        <v>33000</v>
      </c>
      <c r="G190" s="34">
        <v>35000</v>
      </c>
      <c r="H190" s="34">
        <v>37000</v>
      </c>
      <c r="I190" s="34">
        <v>55000</v>
      </c>
      <c r="J190" s="34">
        <v>160000</v>
      </c>
    </row>
    <row r="191" spans="1:10" s="22" customFormat="1" ht="8.25">
      <c r="A191" s="30">
        <v>90200</v>
      </c>
      <c r="B191" s="31" t="s">
        <v>473</v>
      </c>
      <c r="C191" s="31" t="s">
        <v>486</v>
      </c>
      <c r="E191" s="40"/>
      <c r="F191" s="41"/>
      <c r="G191" s="41"/>
      <c r="H191" s="41"/>
      <c r="I191" s="41"/>
      <c r="J191" s="41"/>
    </row>
    <row r="192" spans="1:10" s="22" customFormat="1" ht="8.25">
      <c r="A192" s="30">
        <v>90200</v>
      </c>
      <c r="B192" s="31" t="s">
        <v>477</v>
      </c>
      <c r="C192" s="31" t="s">
        <v>486</v>
      </c>
      <c r="E192" s="40"/>
      <c r="F192" s="41"/>
      <c r="G192" s="41"/>
      <c r="H192" s="41"/>
      <c r="I192" s="41"/>
      <c r="J192" s="41"/>
    </row>
    <row r="193" spans="1:10" s="22" customFormat="1" ht="8.25">
      <c r="A193" s="30">
        <v>90200</v>
      </c>
      <c r="B193" s="31" t="s">
        <v>478</v>
      </c>
      <c r="C193" s="31" t="s">
        <v>486</v>
      </c>
      <c r="E193" s="40"/>
      <c r="F193" s="41"/>
      <c r="G193" s="41"/>
      <c r="H193" s="41"/>
      <c r="I193" s="41"/>
      <c r="J193" s="41"/>
    </row>
    <row r="194" spans="1:10" s="22" customFormat="1" ht="8.25">
      <c r="A194" s="30">
        <v>90200</v>
      </c>
      <c r="B194" s="31" t="s">
        <v>479</v>
      </c>
      <c r="C194" s="31" t="s">
        <v>486</v>
      </c>
      <c r="E194" s="40"/>
      <c r="F194" s="41"/>
      <c r="G194" s="41"/>
      <c r="H194" s="41"/>
      <c r="I194" s="41"/>
      <c r="J194" s="41"/>
    </row>
    <row r="195" spans="1:10" s="22" customFormat="1" ht="8.25">
      <c r="A195" s="30">
        <v>90300</v>
      </c>
      <c r="B195" s="31" t="s">
        <v>488</v>
      </c>
      <c r="C195" s="31" t="s">
        <v>467</v>
      </c>
      <c r="E195" s="40"/>
      <c r="F195" s="41"/>
      <c r="G195" s="41"/>
      <c r="H195" s="41"/>
      <c r="I195" s="41"/>
      <c r="J195" s="41"/>
    </row>
    <row r="196" spans="1:10" s="22" customFormat="1" ht="8.25">
      <c r="A196" s="30">
        <v>90300</v>
      </c>
      <c r="B196" s="31" t="s">
        <v>488</v>
      </c>
      <c r="C196" s="31" t="s">
        <v>486</v>
      </c>
      <c r="D196" s="32">
        <v>2017000</v>
      </c>
      <c r="E196" s="42" t="s">
        <v>101</v>
      </c>
      <c r="F196" s="43">
        <v>2555752.96</v>
      </c>
      <c r="G196" s="43">
        <v>2779786.09</v>
      </c>
      <c r="H196" s="43">
        <v>2993160.02</v>
      </c>
      <c r="I196" s="43">
        <v>3051818.23</v>
      </c>
      <c r="J196" s="43">
        <v>11380517.300000001</v>
      </c>
    </row>
    <row r="197" spans="1:10" s="22" customFormat="1" ht="8.25">
      <c r="A197" s="30">
        <v>90300</v>
      </c>
      <c r="B197" s="31" t="s">
        <v>487</v>
      </c>
      <c r="C197" s="31" t="s">
        <v>484</v>
      </c>
      <c r="E197" s="40"/>
      <c r="F197" s="41"/>
      <c r="G197" s="41"/>
      <c r="H197" s="41"/>
      <c r="I197" s="41"/>
      <c r="J197" s="41"/>
    </row>
    <row r="198" spans="1:10" s="22" customFormat="1" ht="8.25">
      <c r="A198" s="30">
        <v>90300</v>
      </c>
      <c r="B198" s="31" t="s">
        <v>487</v>
      </c>
      <c r="C198" s="31" t="s">
        <v>467</v>
      </c>
      <c r="E198" s="40"/>
      <c r="F198" s="41"/>
      <c r="G198" s="41"/>
      <c r="H198" s="41"/>
      <c r="I198" s="41"/>
      <c r="J198" s="41"/>
    </row>
    <row r="199" spans="1:10" s="22" customFormat="1" ht="8.25">
      <c r="A199" s="30">
        <v>90300</v>
      </c>
      <c r="B199" s="31" t="s">
        <v>487</v>
      </c>
      <c r="C199" s="31" t="s">
        <v>486</v>
      </c>
      <c r="D199" s="32">
        <v>2018000</v>
      </c>
      <c r="E199" s="33" t="s">
        <v>102</v>
      </c>
      <c r="F199" s="34">
        <v>2331467.54</v>
      </c>
      <c r="G199" s="34">
        <v>2509847.4300000002</v>
      </c>
      <c r="H199" s="34">
        <v>2679098.65</v>
      </c>
      <c r="I199" s="34">
        <v>2785336.98</v>
      </c>
      <c r="J199" s="34">
        <v>10305750.6</v>
      </c>
    </row>
    <row r="200" spans="1:10" s="22" customFormat="1" ht="8.25">
      <c r="A200" s="30">
        <v>90300</v>
      </c>
      <c r="B200" s="31" t="s">
        <v>489</v>
      </c>
      <c r="C200" s="31" t="s">
        <v>486</v>
      </c>
      <c r="D200" s="32">
        <v>2118000</v>
      </c>
      <c r="E200" s="33" t="s">
        <v>192</v>
      </c>
      <c r="F200" s="34">
        <v>130000</v>
      </c>
      <c r="G200" s="34">
        <v>135000</v>
      </c>
      <c r="H200" s="34">
        <v>145000</v>
      </c>
      <c r="I200" s="34">
        <v>316000</v>
      </c>
      <c r="J200" s="34">
        <v>726000</v>
      </c>
    </row>
    <row r="201" spans="1:10" s="22" customFormat="1" ht="8.25">
      <c r="A201" s="30">
        <v>90300</v>
      </c>
      <c r="B201" s="31" t="s">
        <v>473</v>
      </c>
      <c r="C201" s="31" t="s">
        <v>486</v>
      </c>
      <c r="D201" s="32">
        <v>2123000</v>
      </c>
      <c r="E201" s="33" t="s">
        <v>197</v>
      </c>
      <c r="F201" s="34">
        <v>141000</v>
      </c>
      <c r="G201" s="34">
        <v>251213.91</v>
      </c>
      <c r="H201" s="34">
        <v>344584.4</v>
      </c>
      <c r="I201" s="34">
        <v>790000</v>
      </c>
      <c r="J201" s="34">
        <v>1526798.31</v>
      </c>
    </row>
    <row r="202" spans="1:10" s="22" customFormat="1" ht="8.25">
      <c r="A202" s="30">
        <v>90300</v>
      </c>
      <c r="B202" s="31" t="s">
        <v>477</v>
      </c>
      <c r="C202" s="31" t="s">
        <v>486</v>
      </c>
      <c r="E202" s="40"/>
      <c r="F202" s="41"/>
      <c r="G202" s="41"/>
      <c r="H202" s="41"/>
      <c r="I202" s="41"/>
      <c r="J202" s="41"/>
    </row>
    <row r="203" spans="1:10" s="22" customFormat="1" ht="8.25">
      <c r="A203" s="30">
        <v>90300</v>
      </c>
      <c r="B203" s="31" t="s">
        <v>478</v>
      </c>
      <c r="C203" s="31" t="s">
        <v>486</v>
      </c>
      <c r="E203" s="40"/>
      <c r="F203" s="41"/>
      <c r="G203" s="41"/>
      <c r="H203" s="41"/>
      <c r="I203" s="41"/>
      <c r="J203" s="41"/>
    </row>
    <row r="204" spans="1:10" s="22" customFormat="1" ht="8.25">
      <c r="A204" s="30">
        <v>90300</v>
      </c>
      <c r="B204" s="31" t="s">
        <v>479</v>
      </c>
      <c r="C204" s="31" t="s">
        <v>486</v>
      </c>
      <c r="E204" s="40"/>
      <c r="F204" s="41"/>
      <c r="G204" s="41"/>
      <c r="H204" s="41"/>
      <c r="I204" s="41"/>
      <c r="J204" s="41"/>
    </row>
    <row r="205" spans="1:10" s="22" customFormat="1" ht="8.25">
      <c r="A205" s="30">
        <v>90500</v>
      </c>
      <c r="B205" s="31" t="s">
        <v>491</v>
      </c>
      <c r="C205" s="31" t="s">
        <v>467</v>
      </c>
      <c r="E205" s="40"/>
      <c r="F205" s="41"/>
      <c r="G205" s="41"/>
      <c r="H205" s="41"/>
      <c r="I205" s="41"/>
      <c r="J205" s="41"/>
    </row>
    <row r="206" spans="1:10" s="22" customFormat="1" ht="8.25">
      <c r="A206" s="30">
        <v>90500</v>
      </c>
      <c r="B206" s="31" t="s">
        <v>491</v>
      </c>
      <c r="C206" s="31" t="s">
        <v>494</v>
      </c>
      <c r="D206" s="32">
        <v>2021000</v>
      </c>
      <c r="E206" s="33" t="s">
        <v>103</v>
      </c>
      <c r="F206" s="34">
        <v>1790731.26</v>
      </c>
      <c r="G206" s="34">
        <v>1947416.59</v>
      </c>
      <c r="H206" s="34">
        <v>2096655.82</v>
      </c>
      <c r="I206" s="34">
        <v>2137815.33</v>
      </c>
      <c r="J206" s="34">
        <v>7972619</v>
      </c>
    </row>
    <row r="207" spans="1:10" s="22" customFormat="1" ht="8.25">
      <c r="A207" s="30">
        <v>90500</v>
      </c>
      <c r="B207" s="31" t="s">
        <v>493</v>
      </c>
      <c r="C207" s="31" t="s">
        <v>467</v>
      </c>
      <c r="E207" s="40"/>
      <c r="F207" s="41"/>
      <c r="G207" s="41"/>
      <c r="H207" s="41"/>
      <c r="I207" s="41"/>
      <c r="J207" s="41"/>
    </row>
    <row r="208" spans="1:10" s="22" customFormat="1" ht="8.25">
      <c r="A208" s="30">
        <v>90500</v>
      </c>
      <c r="B208" s="31" t="s">
        <v>493</v>
      </c>
      <c r="C208" s="31" t="s">
        <v>494</v>
      </c>
      <c r="D208" s="32">
        <v>2032000</v>
      </c>
      <c r="E208" s="33" t="s">
        <v>114</v>
      </c>
      <c r="F208" s="34">
        <v>391860.79</v>
      </c>
      <c r="G208" s="34">
        <v>425021.19</v>
      </c>
      <c r="H208" s="34">
        <v>456640.19</v>
      </c>
      <c r="I208" s="34">
        <v>465880.98</v>
      </c>
      <c r="J208" s="34">
        <v>1739403.15</v>
      </c>
    </row>
    <row r="209" spans="1:10" s="22" customFormat="1" ht="8.25">
      <c r="A209" s="30">
        <v>90500</v>
      </c>
      <c r="B209" s="31" t="s">
        <v>495</v>
      </c>
      <c r="C209" s="31" t="s">
        <v>494</v>
      </c>
      <c r="D209" s="32">
        <v>2120000</v>
      </c>
      <c r="E209" s="33" t="s">
        <v>194</v>
      </c>
      <c r="F209" s="34">
        <v>1000</v>
      </c>
      <c r="G209" s="34">
        <v>2000</v>
      </c>
      <c r="H209" s="34">
        <v>3000</v>
      </c>
      <c r="I209" s="34">
        <v>50000</v>
      </c>
      <c r="J209" s="34">
        <v>56000</v>
      </c>
    </row>
    <row r="210" spans="1:10" s="22" customFormat="1" ht="8.25">
      <c r="A210" s="30">
        <v>90500</v>
      </c>
      <c r="B210" s="31" t="s">
        <v>496</v>
      </c>
      <c r="C210" s="31" t="s">
        <v>494</v>
      </c>
      <c r="E210" s="40"/>
      <c r="F210" s="41"/>
      <c r="G210" s="41"/>
      <c r="H210" s="41"/>
      <c r="I210" s="41"/>
      <c r="J210" s="41"/>
    </row>
    <row r="211" spans="1:10" s="22" customFormat="1" ht="8.25">
      <c r="A211" s="30">
        <v>90500</v>
      </c>
      <c r="B211" s="31" t="s">
        <v>477</v>
      </c>
      <c r="C211" s="31" t="s">
        <v>494</v>
      </c>
      <c r="D211" s="32">
        <v>2129000</v>
      </c>
      <c r="E211" s="42" t="s">
        <v>203</v>
      </c>
      <c r="F211" s="43">
        <v>400</v>
      </c>
      <c r="G211" s="43">
        <v>400</v>
      </c>
      <c r="H211" s="43">
        <v>400</v>
      </c>
      <c r="I211" s="43">
        <v>400</v>
      </c>
      <c r="J211" s="43">
        <v>1600</v>
      </c>
    </row>
    <row r="212" spans="1:10" s="22" customFormat="1" ht="8.25">
      <c r="A212" s="30">
        <v>90500</v>
      </c>
      <c r="B212" s="31" t="s">
        <v>478</v>
      </c>
      <c r="C212" s="31" t="s">
        <v>494</v>
      </c>
      <c r="E212" s="40"/>
      <c r="F212" s="41"/>
      <c r="G212" s="41"/>
      <c r="H212" s="41"/>
      <c r="I212" s="41"/>
      <c r="J212" s="41"/>
    </row>
    <row r="213" spans="1:10" s="22" customFormat="1" ht="8.25">
      <c r="A213" s="30">
        <v>90500</v>
      </c>
      <c r="B213" s="31" t="s">
        <v>479</v>
      </c>
      <c r="C213" s="31" t="s">
        <v>494</v>
      </c>
      <c r="E213" s="40"/>
      <c r="F213" s="41"/>
      <c r="G213" s="41"/>
      <c r="H213" s="41"/>
      <c r="I213" s="41"/>
      <c r="J213" s="41"/>
    </row>
    <row r="214" spans="1:10" s="22" customFormat="1" ht="8.25">
      <c r="A214" s="30">
        <v>90600</v>
      </c>
      <c r="B214" s="31" t="s">
        <v>474</v>
      </c>
      <c r="C214" s="31" t="s">
        <v>497</v>
      </c>
      <c r="D214" s="32">
        <v>2124000</v>
      </c>
      <c r="E214" s="33" t="s">
        <v>198</v>
      </c>
      <c r="F214" s="34">
        <v>95100</v>
      </c>
      <c r="G214" s="34">
        <v>95709.5</v>
      </c>
      <c r="H214" s="34">
        <v>105100</v>
      </c>
      <c r="I214" s="34">
        <v>189581.52</v>
      </c>
      <c r="J214" s="34">
        <v>485491.02</v>
      </c>
    </row>
    <row r="215" spans="1:10" s="22" customFormat="1" ht="8.25">
      <c r="A215" s="30">
        <v>90600</v>
      </c>
      <c r="B215" s="31" t="s">
        <v>496</v>
      </c>
      <c r="C215" s="31" t="s">
        <v>497</v>
      </c>
      <c r="D215" s="32">
        <v>2128000</v>
      </c>
      <c r="E215" s="33" t="s">
        <v>202</v>
      </c>
      <c r="F215" s="34">
        <v>50100</v>
      </c>
      <c r="G215" s="34">
        <v>50100</v>
      </c>
      <c r="H215" s="34">
        <v>50100</v>
      </c>
      <c r="I215" s="34">
        <v>50100</v>
      </c>
      <c r="J215" s="34">
        <v>200400</v>
      </c>
    </row>
    <row r="216" spans="1:10" s="22" customFormat="1" ht="8.25">
      <c r="A216" s="30">
        <v>90600</v>
      </c>
      <c r="B216" s="31" t="s">
        <v>479</v>
      </c>
      <c r="C216" s="31" t="s">
        <v>469</v>
      </c>
      <c r="E216" s="40"/>
      <c r="F216" s="41"/>
      <c r="G216" s="41"/>
      <c r="H216" s="41"/>
      <c r="I216" s="41"/>
      <c r="J216" s="41"/>
    </row>
    <row r="217" spans="1:10" s="22" customFormat="1" ht="8.25">
      <c r="A217" s="30">
        <v>90700</v>
      </c>
      <c r="B217" s="31" t="s">
        <v>498</v>
      </c>
      <c r="C217" s="31" t="s">
        <v>467</v>
      </c>
      <c r="E217" s="40"/>
      <c r="F217" s="41"/>
      <c r="G217" s="41"/>
      <c r="H217" s="41"/>
      <c r="I217" s="41"/>
      <c r="J217" s="41"/>
    </row>
    <row r="218" spans="1:10" s="22" customFormat="1" ht="8.25">
      <c r="A218" s="30">
        <v>90700</v>
      </c>
      <c r="B218" s="31" t="s">
        <v>498</v>
      </c>
      <c r="C218" s="31" t="s">
        <v>500</v>
      </c>
      <c r="D218" s="32">
        <v>2022000</v>
      </c>
      <c r="E218" s="33" t="s">
        <v>104</v>
      </c>
      <c r="F218" s="34">
        <v>539537.82999999996</v>
      </c>
      <c r="G218" s="34">
        <v>587058.93000000005</v>
      </c>
      <c r="H218" s="34">
        <v>632312.13</v>
      </c>
      <c r="I218" s="34">
        <v>644648.34</v>
      </c>
      <c r="J218" s="34">
        <v>2403557.23</v>
      </c>
    </row>
    <row r="219" spans="1:10" s="22" customFormat="1" ht="8.25">
      <c r="A219" s="30">
        <v>90700</v>
      </c>
      <c r="B219" s="31" t="s">
        <v>499</v>
      </c>
      <c r="C219" s="31" t="s">
        <v>467</v>
      </c>
      <c r="E219" s="40"/>
      <c r="F219" s="41"/>
      <c r="G219" s="41"/>
      <c r="H219" s="41"/>
      <c r="I219" s="41"/>
      <c r="J219" s="41"/>
    </row>
    <row r="220" spans="1:10" s="22" customFormat="1" ht="8.25">
      <c r="A220" s="30">
        <v>90700</v>
      </c>
      <c r="B220" s="31" t="s">
        <v>499</v>
      </c>
      <c r="C220" s="31" t="s">
        <v>500</v>
      </c>
      <c r="D220" s="32">
        <v>2023000</v>
      </c>
      <c r="E220" s="33" t="s">
        <v>105</v>
      </c>
      <c r="F220" s="34">
        <v>163506.76999999999</v>
      </c>
      <c r="G220" s="34">
        <v>178659.48</v>
      </c>
      <c r="H220" s="34">
        <v>193066.2</v>
      </c>
      <c r="I220" s="34">
        <v>196648.62</v>
      </c>
      <c r="J220" s="34">
        <v>731881.07</v>
      </c>
    </row>
    <row r="221" spans="1:10" s="22" customFormat="1" ht="8.25">
      <c r="A221" s="30">
        <v>90700</v>
      </c>
      <c r="B221" s="31" t="s">
        <v>501</v>
      </c>
      <c r="C221" s="31" t="s">
        <v>500</v>
      </c>
      <c r="D221" s="32">
        <v>2121000</v>
      </c>
      <c r="E221" s="33" t="s">
        <v>195</v>
      </c>
      <c r="F221" s="34">
        <v>100</v>
      </c>
      <c r="G221" s="34">
        <v>100</v>
      </c>
      <c r="H221" s="34">
        <v>100</v>
      </c>
      <c r="I221" s="34">
        <v>100</v>
      </c>
      <c r="J221" s="34">
        <v>400</v>
      </c>
    </row>
    <row r="222" spans="1:10" s="22" customFormat="1" ht="8.25">
      <c r="A222" s="30">
        <v>90700</v>
      </c>
      <c r="B222" s="31" t="s">
        <v>478</v>
      </c>
      <c r="C222" s="31" t="s">
        <v>500</v>
      </c>
      <c r="D222" s="32">
        <v>2130000</v>
      </c>
      <c r="E222" s="33" t="s">
        <v>204</v>
      </c>
      <c r="F222" s="34">
        <v>546629</v>
      </c>
      <c r="G222" s="34">
        <v>675814.94</v>
      </c>
      <c r="H222" s="34">
        <v>743944.17</v>
      </c>
      <c r="I222" s="34">
        <v>745834.34</v>
      </c>
      <c r="J222" s="34">
        <v>2712222.45</v>
      </c>
    </row>
    <row r="223" spans="1:10" s="22" customFormat="1" ht="8.25">
      <c r="A223" s="30">
        <v>90700</v>
      </c>
      <c r="B223" s="31" t="s">
        <v>479</v>
      </c>
      <c r="C223" s="31" t="s">
        <v>500</v>
      </c>
      <c r="D223" s="32">
        <v>2133000</v>
      </c>
      <c r="E223" s="33" t="s">
        <v>205</v>
      </c>
      <c r="F223" s="34">
        <v>3721076.92</v>
      </c>
      <c r="G223" s="34">
        <v>4169262.99</v>
      </c>
      <c r="H223" s="34">
        <v>4524150.67</v>
      </c>
      <c r="I223" s="34">
        <v>5034515.67</v>
      </c>
      <c r="J223" s="34">
        <v>17449006.25</v>
      </c>
    </row>
    <row r="224" spans="1:10" s="22" customFormat="1" ht="8.25">
      <c r="A224" s="30">
        <v>90800</v>
      </c>
      <c r="B224" s="31" t="s">
        <v>503</v>
      </c>
      <c r="C224" s="31" t="s">
        <v>504</v>
      </c>
      <c r="D224" s="32">
        <v>2127000</v>
      </c>
      <c r="E224" s="33" t="s">
        <v>201</v>
      </c>
      <c r="F224" s="34">
        <v>35999</v>
      </c>
      <c r="G224" s="34">
        <v>36999</v>
      </c>
      <c r="H224" s="34">
        <v>37999</v>
      </c>
      <c r="I224" s="34">
        <v>59999</v>
      </c>
      <c r="J224" s="34">
        <v>170996</v>
      </c>
    </row>
    <row r="225" spans="1:10" s="22" customFormat="1" ht="8.25">
      <c r="A225" s="30">
        <v>90800</v>
      </c>
      <c r="B225" s="31" t="s">
        <v>505</v>
      </c>
      <c r="C225" s="31" t="s">
        <v>504</v>
      </c>
      <c r="D225" s="32">
        <v>2245000</v>
      </c>
      <c r="E225" s="33" t="s">
        <v>274</v>
      </c>
      <c r="F225" s="34">
        <v>1484224.05</v>
      </c>
      <c r="G225" s="34">
        <v>1603231.76</v>
      </c>
      <c r="H225" s="34">
        <v>1716916.1</v>
      </c>
      <c r="I225" s="34">
        <v>1753285.73</v>
      </c>
      <c r="J225" s="34">
        <v>6557657.6399999997</v>
      </c>
    </row>
    <row r="226" spans="1:10" s="22" customFormat="1" ht="8.25">
      <c r="A226" s="30">
        <v>90800</v>
      </c>
      <c r="B226" s="31" t="s">
        <v>506</v>
      </c>
      <c r="C226" s="31" t="s">
        <v>504</v>
      </c>
      <c r="D226" s="32">
        <v>2248000</v>
      </c>
      <c r="E226" s="33" t="s">
        <v>275</v>
      </c>
      <c r="F226" s="34">
        <v>1</v>
      </c>
      <c r="G226" s="34">
        <v>1</v>
      </c>
      <c r="H226" s="34">
        <v>1</v>
      </c>
      <c r="I226" s="34">
        <v>1</v>
      </c>
      <c r="J226" s="34">
        <v>4</v>
      </c>
    </row>
    <row r="227" spans="1:10" s="22" customFormat="1" ht="8.25">
      <c r="A227" s="30"/>
      <c r="B227" s="31"/>
      <c r="C227" s="31"/>
      <c r="D227" s="32"/>
      <c r="E227" s="33"/>
      <c r="F227" s="39">
        <f>SUM(F167:F226)</f>
        <v>39609622.310000002</v>
      </c>
      <c r="G227" s="39">
        <f t="shared" ref="G227:J227" si="8">SUM(G167:G226)</f>
        <v>43266586.719999991</v>
      </c>
      <c r="H227" s="39">
        <f t="shared" si="8"/>
        <v>46629055.140000008</v>
      </c>
      <c r="I227" s="39">
        <f t="shared" si="8"/>
        <v>49058480.179999992</v>
      </c>
      <c r="J227" s="39">
        <f t="shared" si="8"/>
        <v>178563744.34999996</v>
      </c>
    </row>
    <row r="228" spans="1:10" s="22" customFormat="1" ht="8.25">
      <c r="A228" s="30">
        <v>100100</v>
      </c>
      <c r="B228" s="31" t="s">
        <v>519</v>
      </c>
      <c r="C228" s="31" t="s">
        <v>520</v>
      </c>
      <c r="D228" s="32">
        <v>1025000</v>
      </c>
      <c r="E228" s="33" t="s">
        <v>70</v>
      </c>
      <c r="F228" s="34">
        <v>5001</v>
      </c>
      <c r="G228" s="34">
        <v>7501</v>
      </c>
      <c r="H228" s="34">
        <v>7501</v>
      </c>
      <c r="I228" s="34">
        <v>15001</v>
      </c>
      <c r="J228" s="34">
        <v>35004</v>
      </c>
    </row>
    <row r="229" spans="1:10" s="22" customFormat="1" ht="8.25">
      <c r="A229" s="30">
        <v>100100</v>
      </c>
      <c r="B229" s="31" t="s">
        <v>514</v>
      </c>
      <c r="C229" s="31" t="s">
        <v>515</v>
      </c>
      <c r="D229" s="32">
        <v>1029000</v>
      </c>
      <c r="E229" s="33" t="s">
        <v>52</v>
      </c>
      <c r="F229" s="34">
        <v>200000</v>
      </c>
      <c r="G229" s="34">
        <v>250000</v>
      </c>
      <c r="H229" s="34">
        <v>255000</v>
      </c>
      <c r="I229" s="34">
        <v>260000</v>
      </c>
      <c r="J229" s="34">
        <v>965000</v>
      </c>
    </row>
    <row r="230" spans="1:10" s="22" customFormat="1" ht="8.25">
      <c r="A230" s="30">
        <v>100100</v>
      </c>
      <c r="B230" s="31" t="s">
        <v>524</v>
      </c>
      <c r="C230" s="31" t="s">
        <v>525</v>
      </c>
      <c r="D230" s="32">
        <v>1061000</v>
      </c>
      <c r="E230" s="33" t="s">
        <v>81</v>
      </c>
      <c r="F230" s="34">
        <v>1</v>
      </c>
      <c r="G230" s="34">
        <v>1</v>
      </c>
      <c r="H230" s="34">
        <v>1</v>
      </c>
      <c r="I230" s="34">
        <v>1</v>
      </c>
      <c r="J230" s="34">
        <v>4</v>
      </c>
    </row>
    <row r="231" spans="1:10" s="22" customFormat="1" ht="8.25">
      <c r="A231" s="30">
        <v>100100</v>
      </c>
      <c r="B231" s="31" t="s">
        <v>507</v>
      </c>
      <c r="C231" s="31" t="s">
        <v>508</v>
      </c>
      <c r="E231" s="40"/>
      <c r="F231" s="41"/>
      <c r="G231" s="41"/>
      <c r="H231" s="41"/>
      <c r="I231" s="41"/>
      <c r="J231" s="41"/>
    </row>
    <row r="232" spans="1:10" s="22" customFormat="1" ht="8.25">
      <c r="A232" s="30">
        <v>100100</v>
      </c>
      <c r="B232" s="31" t="s">
        <v>507</v>
      </c>
      <c r="C232" s="31" t="s">
        <v>509</v>
      </c>
      <c r="E232" s="40"/>
      <c r="F232" s="41"/>
      <c r="G232" s="41"/>
      <c r="H232" s="41"/>
      <c r="I232" s="41"/>
      <c r="J232" s="41"/>
    </row>
    <row r="233" spans="1:10" s="22" customFormat="1" ht="8.25">
      <c r="A233" s="30">
        <v>100100</v>
      </c>
      <c r="B233" s="31" t="s">
        <v>507</v>
      </c>
      <c r="C233" s="31" t="s">
        <v>510</v>
      </c>
      <c r="D233" s="32">
        <v>2024000</v>
      </c>
      <c r="E233" s="33" t="s">
        <v>106</v>
      </c>
      <c r="F233" s="34">
        <v>5149242.62</v>
      </c>
      <c r="G233" s="34">
        <v>5589025.0700000003</v>
      </c>
      <c r="H233" s="34">
        <v>6008237.2300000004</v>
      </c>
      <c r="I233" s="34">
        <v>6128827.04</v>
      </c>
      <c r="J233" s="34">
        <v>22875331.960000001</v>
      </c>
    </row>
    <row r="234" spans="1:10" s="22" customFormat="1" ht="8.25">
      <c r="A234" s="30">
        <v>100100</v>
      </c>
      <c r="B234" s="31" t="s">
        <v>521</v>
      </c>
      <c r="C234" s="31" t="s">
        <v>520</v>
      </c>
      <c r="E234" s="40"/>
      <c r="F234" s="41"/>
      <c r="G234" s="41"/>
      <c r="H234" s="41"/>
      <c r="I234" s="41"/>
      <c r="J234" s="41"/>
    </row>
    <row r="235" spans="1:10" s="22" customFormat="1" ht="8.25">
      <c r="A235" s="30">
        <v>100100</v>
      </c>
      <c r="B235" s="31" t="s">
        <v>516</v>
      </c>
      <c r="C235" s="31" t="s">
        <v>515</v>
      </c>
      <c r="E235" s="40"/>
      <c r="F235" s="41"/>
      <c r="G235" s="41"/>
      <c r="H235" s="41"/>
      <c r="I235" s="41"/>
      <c r="J235" s="41"/>
    </row>
    <row r="236" spans="1:10" s="22" customFormat="1" ht="8.25">
      <c r="A236" s="30">
        <v>100100</v>
      </c>
      <c r="B236" s="31" t="s">
        <v>517</v>
      </c>
      <c r="C236" s="31" t="s">
        <v>515</v>
      </c>
      <c r="D236" s="32">
        <v>2141000</v>
      </c>
      <c r="E236" s="33" t="s">
        <v>211</v>
      </c>
      <c r="F236" s="34">
        <v>5998</v>
      </c>
      <c r="G236" s="34">
        <v>9987</v>
      </c>
      <c r="H236" s="34">
        <v>12800</v>
      </c>
      <c r="I236" s="34">
        <v>15990</v>
      </c>
      <c r="J236" s="34">
        <v>44775</v>
      </c>
    </row>
    <row r="237" spans="1:10" s="22" customFormat="1" ht="8.25">
      <c r="A237" s="30">
        <v>100100</v>
      </c>
      <c r="B237" s="31" t="s">
        <v>522</v>
      </c>
      <c r="C237" s="31" t="s">
        <v>523</v>
      </c>
      <c r="D237" s="32">
        <v>2142000</v>
      </c>
      <c r="E237" s="42" t="s">
        <v>212</v>
      </c>
      <c r="F237" s="43">
        <v>18315</v>
      </c>
      <c r="G237" s="43">
        <v>25500</v>
      </c>
      <c r="H237" s="43">
        <v>30700</v>
      </c>
      <c r="I237" s="43">
        <v>61900</v>
      </c>
      <c r="J237" s="43">
        <v>136415</v>
      </c>
    </row>
    <row r="238" spans="1:10" s="22" customFormat="1" ht="8.25">
      <c r="A238" s="30">
        <v>100100</v>
      </c>
      <c r="B238" s="31" t="s">
        <v>518</v>
      </c>
      <c r="C238" s="31" t="s">
        <v>515</v>
      </c>
      <c r="E238" s="40"/>
      <c r="F238" s="41"/>
      <c r="G238" s="41"/>
      <c r="H238" s="41"/>
      <c r="I238" s="41"/>
      <c r="J238" s="41"/>
    </row>
    <row r="239" spans="1:10" s="22" customFormat="1" ht="8.25">
      <c r="A239" s="30">
        <v>100100</v>
      </c>
      <c r="B239" s="31" t="s">
        <v>511</v>
      </c>
      <c r="C239" s="31" t="s">
        <v>512</v>
      </c>
    </row>
    <row r="240" spans="1:10" s="22" customFormat="1" ht="8.25">
      <c r="A240" s="30">
        <v>100100</v>
      </c>
      <c r="B240" s="31" t="s">
        <v>513</v>
      </c>
      <c r="C240" s="31" t="s">
        <v>512</v>
      </c>
    </row>
    <row r="241" spans="1:10" s="22" customFormat="1" ht="8.25">
      <c r="A241" s="30">
        <v>100200</v>
      </c>
      <c r="B241" s="31" t="s">
        <v>526</v>
      </c>
      <c r="C241" s="31" t="s">
        <v>527</v>
      </c>
      <c r="D241" s="32">
        <v>1027000</v>
      </c>
      <c r="E241" s="33" t="s">
        <v>72</v>
      </c>
      <c r="F241" s="34">
        <v>310756.24</v>
      </c>
      <c r="G241" s="34">
        <v>356590.5</v>
      </c>
      <c r="H241" s="34">
        <v>370880</v>
      </c>
      <c r="I241" s="34">
        <v>435558.75</v>
      </c>
      <c r="J241" s="34">
        <v>1473785.49</v>
      </c>
    </row>
    <row r="242" spans="1:10" s="22" customFormat="1" ht="8.25">
      <c r="A242" s="30">
        <v>100200</v>
      </c>
      <c r="B242" s="31" t="s">
        <v>528</v>
      </c>
      <c r="C242" s="31" t="s">
        <v>527</v>
      </c>
      <c r="D242" s="32">
        <v>1028000</v>
      </c>
      <c r="E242" s="42" t="s">
        <v>73</v>
      </c>
      <c r="F242" s="43">
        <v>1</v>
      </c>
      <c r="G242" s="43">
        <v>1</v>
      </c>
      <c r="H242" s="43">
        <v>1</v>
      </c>
      <c r="I242" s="43">
        <v>1</v>
      </c>
      <c r="J242" s="43">
        <v>4</v>
      </c>
    </row>
    <row r="243" spans="1:10" s="22" customFormat="1" ht="8.25">
      <c r="A243" s="30">
        <v>100200</v>
      </c>
      <c r="B243" s="31" t="s">
        <v>529</v>
      </c>
      <c r="C243" s="31" t="s">
        <v>527</v>
      </c>
      <c r="D243" s="32">
        <v>1065000</v>
      </c>
      <c r="E243" s="33" t="s">
        <v>82</v>
      </c>
      <c r="F243" s="34">
        <v>220349</v>
      </c>
      <c r="G243" s="34">
        <v>250899</v>
      </c>
      <c r="H243" s="34">
        <v>270549.77</v>
      </c>
      <c r="I243" s="34">
        <v>350000</v>
      </c>
      <c r="J243" s="34">
        <v>1091797.77</v>
      </c>
    </row>
    <row r="244" spans="1:10" s="22" customFormat="1" ht="8.25">
      <c r="A244" s="30">
        <v>100200</v>
      </c>
      <c r="B244" s="31" t="s">
        <v>530</v>
      </c>
      <c r="C244" s="31" t="s">
        <v>527</v>
      </c>
      <c r="E244" s="40"/>
      <c r="F244" s="41"/>
      <c r="G244" s="41"/>
      <c r="H244" s="41"/>
      <c r="I244" s="41"/>
      <c r="J244" s="41"/>
    </row>
    <row r="245" spans="1:10" s="22" customFormat="1" ht="8.25">
      <c r="A245" s="30">
        <v>100200</v>
      </c>
      <c r="B245" s="31" t="s">
        <v>530</v>
      </c>
      <c r="C245" s="31" t="s">
        <v>525</v>
      </c>
      <c r="D245" s="32">
        <v>2025000</v>
      </c>
      <c r="E245" s="33" t="s">
        <v>107</v>
      </c>
      <c r="F245" s="34">
        <v>906999.69</v>
      </c>
      <c r="G245" s="34">
        <v>1055163.99</v>
      </c>
      <c r="H245" s="34">
        <v>1194182.19</v>
      </c>
      <c r="I245" s="34">
        <v>1200740.58</v>
      </c>
      <c r="J245" s="34">
        <v>4357086.45</v>
      </c>
    </row>
    <row r="246" spans="1:10" s="22" customFormat="1" ht="8.25">
      <c r="A246" s="30">
        <v>100200</v>
      </c>
      <c r="B246" s="31" t="s">
        <v>531</v>
      </c>
      <c r="C246" s="31" t="s">
        <v>527</v>
      </c>
      <c r="E246" s="40"/>
      <c r="F246" s="41"/>
      <c r="G246" s="41"/>
      <c r="H246" s="41"/>
      <c r="I246" s="41"/>
      <c r="J246" s="41"/>
    </row>
    <row r="247" spans="1:10" s="22" customFormat="1" ht="8.25">
      <c r="A247" s="30">
        <v>100200</v>
      </c>
      <c r="B247" s="31" t="s">
        <v>531</v>
      </c>
      <c r="C247" s="31" t="s">
        <v>540</v>
      </c>
    </row>
    <row r="248" spans="1:10" s="22" customFormat="1" ht="8.25">
      <c r="A248" s="30">
        <v>100200</v>
      </c>
      <c r="B248" s="31" t="s">
        <v>531</v>
      </c>
      <c r="C248" s="31" t="s">
        <v>525</v>
      </c>
      <c r="D248" s="32">
        <v>2026000</v>
      </c>
      <c r="E248" s="33" t="s">
        <v>108</v>
      </c>
      <c r="F248" s="34">
        <v>1573573.68</v>
      </c>
      <c r="G248" s="34">
        <v>1783139.41</v>
      </c>
      <c r="H248" s="34">
        <v>1978221.03</v>
      </c>
      <c r="I248" s="34">
        <v>2055134.9</v>
      </c>
      <c r="J248" s="34">
        <v>7390069.0199999996</v>
      </c>
    </row>
    <row r="249" spans="1:10" s="22" customFormat="1" ht="8.25">
      <c r="A249" s="30">
        <v>100200</v>
      </c>
      <c r="B249" s="31" t="s">
        <v>532</v>
      </c>
      <c r="C249" s="31" t="s">
        <v>527</v>
      </c>
    </row>
    <row r="250" spans="1:10" s="22" customFormat="1" ht="8.25">
      <c r="A250" s="30">
        <v>100200</v>
      </c>
      <c r="B250" s="31" t="s">
        <v>532</v>
      </c>
      <c r="C250" s="31" t="s">
        <v>525</v>
      </c>
      <c r="D250" s="32">
        <v>2027000</v>
      </c>
      <c r="E250" s="42" t="s">
        <v>109</v>
      </c>
      <c r="F250" s="43">
        <v>241267.06</v>
      </c>
      <c r="G250" s="43">
        <v>283937.42</v>
      </c>
      <c r="H250" s="43">
        <v>323920.39</v>
      </c>
      <c r="I250" s="43">
        <v>324988.38</v>
      </c>
      <c r="J250" s="43">
        <v>1174113.25</v>
      </c>
    </row>
    <row r="251" spans="1:10" s="22" customFormat="1" ht="8.25">
      <c r="A251" s="30">
        <v>100200</v>
      </c>
      <c r="B251" s="31" t="s">
        <v>516</v>
      </c>
      <c r="C251" s="31" t="s">
        <v>527</v>
      </c>
    </row>
    <row r="252" spans="1:10" s="22" customFormat="1" ht="8.25">
      <c r="A252" s="30">
        <v>100200</v>
      </c>
      <c r="B252" s="31" t="s">
        <v>533</v>
      </c>
      <c r="C252" s="31" t="s">
        <v>527</v>
      </c>
      <c r="D252" s="32">
        <v>2145000</v>
      </c>
      <c r="E252" s="33" t="s">
        <v>214</v>
      </c>
      <c r="F252" s="34">
        <v>20518.75</v>
      </c>
      <c r="G252" s="34">
        <v>35940.75</v>
      </c>
      <c r="H252" s="34">
        <v>44510.9</v>
      </c>
      <c r="I252" s="34">
        <v>66920</v>
      </c>
      <c r="J252" s="34">
        <v>167890.4</v>
      </c>
    </row>
    <row r="253" spans="1:10" s="22" customFormat="1" ht="8.25">
      <c r="A253" s="30">
        <v>100200</v>
      </c>
      <c r="B253" s="31" t="s">
        <v>534</v>
      </c>
      <c r="C253" s="31" t="s">
        <v>527</v>
      </c>
    </row>
    <row r="254" spans="1:10" s="22" customFormat="1" ht="8.25">
      <c r="A254" s="30">
        <v>100200</v>
      </c>
      <c r="B254" s="31" t="s">
        <v>535</v>
      </c>
      <c r="C254" s="31" t="s">
        <v>527</v>
      </c>
    </row>
    <row r="255" spans="1:10" s="22" customFormat="1" ht="8.25">
      <c r="A255" s="30">
        <v>100200</v>
      </c>
      <c r="B255" s="31" t="s">
        <v>536</v>
      </c>
      <c r="C255" s="31" t="s">
        <v>527</v>
      </c>
      <c r="D255" s="32">
        <v>2211000</v>
      </c>
      <c r="E255" s="42" t="s">
        <v>263</v>
      </c>
      <c r="F255" s="43">
        <v>65500</v>
      </c>
      <c r="G255" s="43">
        <v>78900</v>
      </c>
      <c r="H255" s="43">
        <v>95900</v>
      </c>
      <c r="I255" s="43">
        <v>139800</v>
      </c>
      <c r="J255" s="43">
        <v>380100</v>
      </c>
    </row>
    <row r="256" spans="1:10" s="22" customFormat="1" ht="8.25">
      <c r="A256" s="30">
        <v>100200</v>
      </c>
      <c r="B256" s="31" t="s">
        <v>518</v>
      </c>
      <c r="C256" s="31" t="s">
        <v>527</v>
      </c>
    </row>
    <row r="257" spans="1:10" s="22" customFormat="1" ht="8.25">
      <c r="A257" s="30">
        <v>100200</v>
      </c>
      <c r="B257" s="31" t="s">
        <v>537</v>
      </c>
      <c r="C257" s="31" t="s">
        <v>527</v>
      </c>
      <c r="D257" s="32">
        <v>2236000</v>
      </c>
      <c r="E257" s="33" t="s">
        <v>266</v>
      </c>
      <c r="F257" s="34">
        <v>1214370.24</v>
      </c>
      <c r="G257" s="34">
        <v>1256275.47</v>
      </c>
      <c r="H257" s="34">
        <v>1297472.42</v>
      </c>
      <c r="I257" s="34">
        <v>1340418.5600000001</v>
      </c>
      <c r="J257" s="34">
        <v>5108536.6900000004</v>
      </c>
    </row>
    <row r="258" spans="1:10" s="22" customFormat="1" ht="8.25">
      <c r="A258" s="30">
        <v>100200</v>
      </c>
      <c r="B258" s="31" t="s">
        <v>538</v>
      </c>
      <c r="C258" s="31" t="s">
        <v>527</v>
      </c>
      <c r="D258" s="32">
        <v>2237000</v>
      </c>
      <c r="E258" s="42" t="s">
        <v>267</v>
      </c>
      <c r="F258" s="43">
        <v>560176.53</v>
      </c>
      <c r="G258" s="43">
        <v>591698.91</v>
      </c>
      <c r="H258" s="43">
        <v>616059.48</v>
      </c>
      <c r="I258" s="43">
        <v>671656.87</v>
      </c>
      <c r="J258" s="43">
        <v>2439591.79</v>
      </c>
    </row>
    <row r="259" spans="1:10" s="22" customFormat="1" ht="8.25">
      <c r="A259" s="30">
        <v>100200</v>
      </c>
      <c r="B259" s="31" t="s">
        <v>539</v>
      </c>
      <c r="C259" s="31" t="s">
        <v>527</v>
      </c>
      <c r="D259" s="32">
        <v>2238000</v>
      </c>
      <c r="E259" s="42" t="s">
        <v>268</v>
      </c>
      <c r="F259" s="43">
        <v>1412841.76</v>
      </c>
      <c r="G259" s="43">
        <v>1474790.39</v>
      </c>
      <c r="H259" s="43">
        <v>1537943.55</v>
      </c>
      <c r="I259" s="43">
        <v>1614192.22</v>
      </c>
      <c r="J259" s="43">
        <v>6039767.9199999999</v>
      </c>
    </row>
    <row r="260" spans="1:10" s="22" customFormat="1" ht="8.25">
      <c r="A260" s="30">
        <v>100200</v>
      </c>
      <c r="B260" s="31" t="s">
        <v>301</v>
      </c>
      <c r="C260" s="31" t="s">
        <v>527</v>
      </c>
    </row>
    <row r="261" spans="1:10" s="22" customFormat="1" ht="8.25">
      <c r="A261" s="30">
        <v>100200</v>
      </c>
      <c r="B261" s="31" t="s">
        <v>511</v>
      </c>
      <c r="C261" s="31" t="s">
        <v>527</v>
      </c>
      <c r="D261" s="32">
        <v>2252000</v>
      </c>
      <c r="E261" s="42" t="s">
        <v>278</v>
      </c>
      <c r="F261" s="43">
        <v>200001</v>
      </c>
      <c r="G261" s="43">
        <v>230001</v>
      </c>
      <c r="H261" s="43">
        <v>250001</v>
      </c>
      <c r="I261" s="43">
        <v>300001</v>
      </c>
      <c r="J261" s="43">
        <v>980004</v>
      </c>
    </row>
    <row r="262" spans="1:10" s="22" customFormat="1" ht="8.25">
      <c r="A262" s="30">
        <v>100200</v>
      </c>
      <c r="B262" s="31" t="s">
        <v>513</v>
      </c>
      <c r="C262" s="31" t="s">
        <v>527</v>
      </c>
      <c r="D262" s="32">
        <v>2253000</v>
      </c>
      <c r="E262" s="42" t="s">
        <v>279</v>
      </c>
      <c r="F262" s="43">
        <v>300001</v>
      </c>
      <c r="G262" s="43">
        <v>330001</v>
      </c>
      <c r="H262" s="43">
        <v>350001</v>
      </c>
      <c r="I262" s="43">
        <v>400001</v>
      </c>
      <c r="J262" s="43">
        <v>1380004</v>
      </c>
    </row>
    <row r="263" spans="1:10" s="22" customFormat="1" ht="8.25">
      <c r="A263" s="30">
        <v>100300</v>
      </c>
      <c r="B263" s="31" t="s">
        <v>541</v>
      </c>
      <c r="C263" s="31" t="s">
        <v>540</v>
      </c>
      <c r="E263" s="40"/>
      <c r="F263" s="41"/>
      <c r="G263" s="41"/>
      <c r="H263" s="41"/>
      <c r="I263" s="41"/>
      <c r="J263" s="41"/>
    </row>
    <row r="264" spans="1:10" s="22" customFormat="1" ht="8.25">
      <c r="A264" s="30">
        <v>100300</v>
      </c>
      <c r="B264" s="31" t="s">
        <v>541</v>
      </c>
      <c r="C264" s="31" t="s">
        <v>525</v>
      </c>
      <c r="D264" s="32">
        <v>2028000</v>
      </c>
      <c r="E264" s="33" t="s">
        <v>110</v>
      </c>
      <c r="F264" s="34">
        <v>1343231.47</v>
      </c>
      <c r="G264" s="34">
        <v>1465899.51</v>
      </c>
      <c r="H264" s="34">
        <v>1602974.5</v>
      </c>
      <c r="I264" s="34">
        <v>1655439</v>
      </c>
      <c r="J264" s="34">
        <v>6067544.4800000004</v>
      </c>
    </row>
    <row r="265" spans="1:10" s="22" customFormat="1" ht="8.25">
      <c r="A265" s="30">
        <v>100300</v>
      </c>
      <c r="B265" s="31" t="s">
        <v>542</v>
      </c>
      <c r="C265" s="31" t="s">
        <v>540</v>
      </c>
      <c r="E265" s="40"/>
      <c r="F265" s="41"/>
      <c r="G265" s="41"/>
      <c r="H265" s="41"/>
      <c r="I265" s="41"/>
      <c r="J265" s="41"/>
    </row>
    <row r="266" spans="1:10" s="22" customFormat="1" ht="8.25">
      <c r="A266" s="30">
        <v>100300</v>
      </c>
      <c r="B266" s="31" t="s">
        <v>542</v>
      </c>
      <c r="C266" s="31" t="s">
        <v>525</v>
      </c>
      <c r="D266" s="32">
        <v>2029000</v>
      </c>
      <c r="E266" s="33" t="s">
        <v>111</v>
      </c>
      <c r="F266" s="34">
        <v>1014941.09</v>
      </c>
      <c r="G266" s="34">
        <v>1109805.47</v>
      </c>
      <c r="H266" s="34">
        <v>1207632.05</v>
      </c>
      <c r="I266" s="34">
        <v>1267764.1599999999</v>
      </c>
      <c r="J266" s="34">
        <v>4600142.7699999996</v>
      </c>
    </row>
    <row r="267" spans="1:10" s="22" customFormat="1" ht="8.25">
      <c r="A267" s="30">
        <v>100300</v>
      </c>
      <c r="B267" s="31" t="s">
        <v>516</v>
      </c>
      <c r="C267" s="31" t="s">
        <v>540</v>
      </c>
    </row>
    <row r="268" spans="1:10" s="22" customFormat="1" ht="8.25">
      <c r="A268" s="30">
        <v>100300</v>
      </c>
      <c r="B268" s="31" t="s">
        <v>534</v>
      </c>
      <c r="C268" s="31" t="s">
        <v>540</v>
      </c>
      <c r="D268" s="32">
        <v>2146000</v>
      </c>
      <c r="E268" s="33" t="s">
        <v>215</v>
      </c>
      <c r="F268" s="34">
        <v>315000</v>
      </c>
      <c r="G268" s="34">
        <v>377800</v>
      </c>
      <c r="H268" s="34">
        <v>441700.55</v>
      </c>
      <c r="I268" s="34">
        <v>591580</v>
      </c>
      <c r="J268" s="34">
        <v>1726080.55</v>
      </c>
    </row>
    <row r="269" spans="1:10" s="22" customFormat="1" ht="8.25">
      <c r="A269" s="30">
        <v>100300</v>
      </c>
      <c r="B269" s="31" t="s">
        <v>543</v>
      </c>
      <c r="C269" s="31" t="s">
        <v>540</v>
      </c>
      <c r="D269" s="32">
        <v>2147000</v>
      </c>
      <c r="E269" s="42" t="s">
        <v>216</v>
      </c>
      <c r="F269" s="43">
        <v>1350000</v>
      </c>
      <c r="G269" s="43">
        <v>1500000</v>
      </c>
      <c r="H269" s="43">
        <v>1650000</v>
      </c>
      <c r="I269" s="43">
        <v>2194100</v>
      </c>
      <c r="J269" s="43">
        <v>6694100</v>
      </c>
    </row>
    <row r="270" spans="1:10" s="22" customFormat="1" ht="8.25">
      <c r="A270" s="30">
        <v>100300</v>
      </c>
      <c r="B270" s="31" t="s">
        <v>518</v>
      </c>
      <c r="C270" s="31" t="s">
        <v>540</v>
      </c>
      <c r="D270" s="32">
        <v>2212000</v>
      </c>
      <c r="E270" s="42" t="s">
        <v>264</v>
      </c>
      <c r="F270" s="43">
        <v>180826.8</v>
      </c>
      <c r="G270" s="43">
        <v>225249.09</v>
      </c>
      <c r="H270" s="43">
        <v>246062.04</v>
      </c>
      <c r="I270" s="43">
        <v>310701.58</v>
      </c>
      <c r="J270" s="43">
        <v>962839.51</v>
      </c>
    </row>
    <row r="271" spans="1:10" s="22" customFormat="1" ht="8.25">
      <c r="A271" s="30">
        <v>100300</v>
      </c>
      <c r="B271" s="31" t="s">
        <v>544</v>
      </c>
      <c r="C271" s="31" t="s">
        <v>540</v>
      </c>
    </row>
    <row r="272" spans="1:10" s="22" customFormat="1" ht="8.25">
      <c r="A272" s="30">
        <v>100300</v>
      </c>
      <c r="B272" s="31" t="s">
        <v>544</v>
      </c>
      <c r="C272" s="31" t="s">
        <v>525</v>
      </c>
      <c r="D272" s="32">
        <v>2239000</v>
      </c>
      <c r="E272" s="33" t="s">
        <v>269</v>
      </c>
      <c r="F272" s="34">
        <v>3393536.32</v>
      </c>
      <c r="G272" s="34">
        <v>3707150.5</v>
      </c>
      <c r="H272" s="34">
        <v>4006205.03</v>
      </c>
      <c r="I272" s="34">
        <v>4113454.16</v>
      </c>
      <c r="J272" s="34">
        <v>15220346.01</v>
      </c>
    </row>
    <row r="273" spans="1:10" s="22" customFormat="1" ht="8.25">
      <c r="A273" s="30">
        <v>100400</v>
      </c>
      <c r="B273" s="31" t="s">
        <v>545</v>
      </c>
      <c r="C273" s="31" t="s">
        <v>546</v>
      </c>
      <c r="D273" s="32">
        <v>1060000</v>
      </c>
      <c r="E273" s="33" t="s">
        <v>80</v>
      </c>
      <c r="F273" s="34">
        <v>153400</v>
      </c>
      <c r="G273" s="34">
        <v>215900</v>
      </c>
      <c r="H273" s="34">
        <v>249500.88</v>
      </c>
      <c r="I273" s="34">
        <v>300790.3</v>
      </c>
      <c r="J273" s="34">
        <v>919591.18</v>
      </c>
    </row>
    <row r="274" spans="1:10" s="22" customFormat="1" ht="8.25">
      <c r="A274" s="30">
        <v>100400</v>
      </c>
      <c r="B274" s="31" t="s">
        <v>547</v>
      </c>
      <c r="C274" s="31" t="s">
        <v>546</v>
      </c>
      <c r="E274" s="40"/>
      <c r="F274" s="41"/>
      <c r="G274" s="41"/>
      <c r="H274" s="41"/>
      <c r="I274" s="41"/>
      <c r="J274" s="41"/>
    </row>
    <row r="275" spans="1:10" s="22" customFormat="1" ht="8.25">
      <c r="A275" s="30">
        <v>100400</v>
      </c>
      <c r="B275" s="31" t="s">
        <v>547</v>
      </c>
      <c r="C275" s="31" t="s">
        <v>525</v>
      </c>
      <c r="D275" s="32">
        <v>2144000</v>
      </c>
      <c r="E275" s="42" t="s">
        <v>213</v>
      </c>
      <c r="F275" s="43">
        <v>878199.56</v>
      </c>
      <c r="G275" s="43">
        <v>1018203.48</v>
      </c>
      <c r="H275" s="43">
        <v>1064633.96</v>
      </c>
      <c r="I275" s="43">
        <v>1127519.7</v>
      </c>
      <c r="J275" s="43">
        <v>4088556.7</v>
      </c>
    </row>
    <row r="276" spans="1:10" s="22" customFormat="1" ht="8.25">
      <c r="A276" s="30">
        <v>100400</v>
      </c>
      <c r="B276" s="31" t="s">
        <v>548</v>
      </c>
      <c r="C276" s="31" t="s">
        <v>546</v>
      </c>
      <c r="D276" s="32">
        <v>2240000</v>
      </c>
      <c r="E276" s="33" t="s">
        <v>270</v>
      </c>
      <c r="F276" s="34">
        <v>245000</v>
      </c>
      <c r="G276" s="34">
        <v>335900</v>
      </c>
      <c r="H276" s="34">
        <v>400890.9</v>
      </c>
      <c r="I276" s="34">
        <v>450000</v>
      </c>
      <c r="J276" s="34">
        <v>1431790.9</v>
      </c>
    </row>
    <row r="277" spans="1:10" s="22" customFormat="1" ht="8.25">
      <c r="A277" s="30">
        <v>100500</v>
      </c>
      <c r="B277" s="31" t="s">
        <v>521</v>
      </c>
      <c r="C277" s="31" t="s">
        <v>520</v>
      </c>
      <c r="D277" s="32">
        <v>2139000</v>
      </c>
      <c r="E277" s="33" t="s">
        <v>209</v>
      </c>
      <c r="F277" s="34">
        <v>205789.7</v>
      </c>
      <c r="G277" s="34">
        <v>235951</v>
      </c>
      <c r="H277" s="34">
        <v>255001</v>
      </c>
      <c r="I277" s="34">
        <v>321501</v>
      </c>
      <c r="J277" s="34">
        <v>1018242.7</v>
      </c>
    </row>
    <row r="278" spans="1:10" s="22" customFormat="1" ht="8.25">
      <c r="A278" s="30">
        <v>100500</v>
      </c>
      <c r="B278" s="31" t="s">
        <v>516</v>
      </c>
      <c r="C278" s="31" t="s">
        <v>555</v>
      </c>
      <c r="D278" s="32">
        <v>2140000</v>
      </c>
      <c r="E278" s="42" t="s">
        <v>210</v>
      </c>
      <c r="F278" s="43">
        <v>4029472.76</v>
      </c>
      <c r="G278" s="43">
        <v>4289560.3099999996</v>
      </c>
      <c r="H278" s="43">
        <v>4593003.03</v>
      </c>
      <c r="I278" s="43">
        <v>5923595.0300000003</v>
      </c>
      <c r="J278" s="43">
        <v>18835631.129999999</v>
      </c>
    </row>
    <row r="279" spans="1:10" s="22" customFormat="1" ht="8.25">
      <c r="A279" s="30">
        <v>100500</v>
      </c>
      <c r="B279" s="31" t="s">
        <v>551</v>
      </c>
      <c r="C279" s="31" t="s">
        <v>552</v>
      </c>
      <c r="E279" s="40"/>
      <c r="F279" s="41"/>
      <c r="G279" s="41"/>
      <c r="H279" s="41"/>
      <c r="I279" s="41"/>
      <c r="J279" s="41"/>
    </row>
    <row r="280" spans="1:10" s="22" customFormat="1" ht="8.25">
      <c r="A280" s="30">
        <v>100500</v>
      </c>
      <c r="B280" s="31" t="s">
        <v>551</v>
      </c>
      <c r="C280" s="31" t="s">
        <v>525</v>
      </c>
      <c r="D280" s="32">
        <v>2148000</v>
      </c>
      <c r="E280" s="33" t="s">
        <v>217</v>
      </c>
      <c r="F280" s="34">
        <v>244411.34</v>
      </c>
      <c r="G280" s="34">
        <v>303993.34999999998</v>
      </c>
      <c r="H280" s="34">
        <v>341616.58</v>
      </c>
      <c r="I280" s="34">
        <v>377313.25</v>
      </c>
      <c r="J280" s="34">
        <v>1267334.52</v>
      </c>
    </row>
    <row r="281" spans="1:10" s="22" customFormat="1" ht="8.25">
      <c r="A281" s="30">
        <v>100500</v>
      </c>
      <c r="B281" s="31" t="s">
        <v>553</v>
      </c>
      <c r="C281" s="31" t="s">
        <v>552</v>
      </c>
      <c r="D281" s="32">
        <v>2149000</v>
      </c>
      <c r="E281" s="42" t="s">
        <v>218</v>
      </c>
      <c r="F281" s="43">
        <v>22700</v>
      </c>
      <c r="G281" s="43">
        <v>35900</v>
      </c>
      <c r="H281" s="43">
        <v>55500.75</v>
      </c>
      <c r="I281" s="43">
        <v>72100.259999999995</v>
      </c>
      <c r="J281" s="43">
        <v>186201.01</v>
      </c>
    </row>
    <row r="282" spans="1:10" s="22" customFormat="1" ht="8.25">
      <c r="A282" s="30">
        <v>100500</v>
      </c>
      <c r="B282" s="31" t="s">
        <v>554</v>
      </c>
      <c r="C282" s="31" t="s">
        <v>552</v>
      </c>
      <c r="D282" s="32">
        <v>2150000</v>
      </c>
      <c r="E282" s="33" t="s">
        <v>219</v>
      </c>
      <c r="F282" s="34">
        <v>1</v>
      </c>
      <c r="G282" s="34">
        <v>1</v>
      </c>
      <c r="H282" s="34">
        <v>1</v>
      </c>
      <c r="I282" s="34">
        <v>1</v>
      </c>
      <c r="J282" s="34">
        <v>4</v>
      </c>
    </row>
    <row r="283" spans="1:10" s="22" customFormat="1" ht="8.25">
      <c r="A283" s="30">
        <v>100500</v>
      </c>
      <c r="B283" s="31" t="s">
        <v>535</v>
      </c>
      <c r="C283" s="31" t="s">
        <v>555</v>
      </c>
      <c r="E283" s="40"/>
      <c r="F283" s="41"/>
      <c r="G283" s="41"/>
      <c r="H283" s="41"/>
      <c r="I283" s="41"/>
      <c r="J283" s="41"/>
    </row>
    <row r="284" spans="1:10" s="22" customFormat="1" ht="8.25">
      <c r="A284" s="30">
        <v>100500</v>
      </c>
      <c r="B284" s="31" t="s">
        <v>535</v>
      </c>
      <c r="C284" s="31" t="s">
        <v>525</v>
      </c>
      <c r="D284" s="32">
        <v>2151000</v>
      </c>
      <c r="E284" s="33" t="s">
        <v>220</v>
      </c>
      <c r="F284" s="34">
        <v>674114.18</v>
      </c>
      <c r="G284" s="34">
        <v>737265.36</v>
      </c>
      <c r="H284" s="34">
        <v>804488.12</v>
      </c>
      <c r="I284" s="34">
        <v>829947.18</v>
      </c>
      <c r="J284" s="34">
        <v>3045814.84</v>
      </c>
    </row>
    <row r="285" spans="1:10" s="22" customFormat="1" ht="8.25">
      <c r="A285" s="30">
        <v>100500</v>
      </c>
      <c r="B285" s="31" t="s">
        <v>556</v>
      </c>
      <c r="C285" s="31" t="s">
        <v>555</v>
      </c>
      <c r="D285" s="32">
        <v>2244000</v>
      </c>
      <c r="E285" s="42" t="s">
        <v>273</v>
      </c>
      <c r="F285" s="43">
        <v>1</v>
      </c>
      <c r="G285" s="43">
        <v>1</v>
      </c>
      <c r="H285" s="43">
        <v>1</v>
      </c>
      <c r="I285" s="43">
        <v>1</v>
      </c>
      <c r="J285" s="43">
        <v>4</v>
      </c>
    </row>
    <row r="286" spans="1:10" s="22" customFormat="1" ht="8.25">
      <c r="A286" s="30">
        <v>100500</v>
      </c>
      <c r="B286" s="31" t="s">
        <v>301</v>
      </c>
      <c r="C286" s="31" t="s">
        <v>555</v>
      </c>
    </row>
    <row r="287" spans="1:10" s="22" customFormat="1" ht="8.25">
      <c r="A287" s="30">
        <v>100500</v>
      </c>
      <c r="B287" s="31" t="s">
        <v>549</v>
      </c>
      <c r="C287" s="31" t="s">
        <v>550</v>
      </c>
      <c r="E287" s="40"/>
      <c r="F287" s="41"/>
      <c r="G287" s="41"/>
      <c r="H287" s="41"/>
      <c r="I287" s="41"/>
      <c r="J287" s="41"/>
    </row>
    <row r="288" spans="1:10" s="22" customFormat="1" ht="8.25">
      <c r="A288" s="30">
        <v>100500</v>
      </c>
      <c r="B288" s="31" t="s">
        <v>549</v>
      </c>
      <c r="C288" s="31" t="s">
        <v>555</v>
      </c>
      <c r="D288" s="32">
        <v>2251000</v>
      </c>
      <c r="E288" s="33" t="s">
        <v>277</v>
      </c>
      <c r="F288" s="34">
        <v>286904.94</v>
      </c>
      <c r="G288" s="34">
        <v>300475.62</v>
      </c>
      <c r="H288" s="34">
        <v>314867.8</v>
      </c>
      <c r="I288" s="34">
        <v>329008.11</v>
      </c>
      <c r="J288" s="34">
        <v>1231256.47</v>
      </c>
    </row>
    <row r="289" spans="1:10" s="22" customFormat="1" ht="8.25">
      <c r="A289" s="30"/>
      <c r="B289" s="31"/>
      <c r="C289" s="31"/>
      <c r="D289" s="32"/>
      <c r="E289" s="33"/>
      <c r="F289" s="39">
        <f>SUM(F228:F288)</f>
        <v>26742443.729999997</v>
      </c>
      <c r="G289" s="39">
        <f t="shared" ref="G289:J289" si="9">SUM(G228:G288)</f>
        <v>29468408.600000001</v>
      </c>
      <c r="H289" s="39">
        <f t="shared" si="9"/>
        <v>31877961.150000002</v>
      </c>
      <c r="I289" s="39">
        <f t="shared" si="9"/>
        <v>35245948.030000001</v>
      </c>
      <c r="J289" s="39">
        <f t="shared" si="9"/>
        <v>123334761.51000002</v>
      </c>
    </row>
    <row r="290" spans="1:10" s="22" customFormat="1" ht="8.25">
      <c r="A290" s="30">
        <v>110100</v>
      </c>
      <c r="B290" s="31" t="s">
        <v>570</v>
      </c>
      <c r="C290" s="31" t="s">
        <v>571</v>
      </c>
      <c r="D290" s="32">
        <v>1030000</v>
      </c>
      <c r="E290" s="33" t="s">
        <v>74</v>
      </c>
      <c r="F290" s="34">
        <v>220</v>
      </c>
      <c r="G290" s="34">
        <v>220</v>
      </c>
      <c r="H290" s="34">
        <v>0</v>
      </c>
      <c r="I290" s="34">
        <v>0</v>
      </c>
      <c r="J290" s="34">
        <v>440</v>
      </c>
    </row>
    <row r="291" spans="1:10" s="22" customFormat="1" ht="8.25">
      <c r="A291" s="30">
        <v>110100</v>
      </c>
      <c r="B291" s="31" t="s">
        <v>557</v>
      </c>
      <c r="C291" s="31" t="s">
        <v>297</v>
      </c>
      <c r="E291" s="40"/>
      <c r="F291" s="41"/>
      <c r="G291" s="41"/>
      <c r="H291" s="41"/>
      <c r="I291" s="41"/>
      <c r="J291" s="41"/>
    </row>
    <row r="292" spans="1:10" s="22" customFormat="1" ht="8.25">
      <c r="A292" s="30">
        <v>110100</v>
      </c>
      <c r="B292" s="31" t="s">
        <v>557</v>
      </c>
      <c r="C292" s="31" t="s">
        <v>304</v>
      </c>
      <c r="E292" s="40"/>
      <c r="F292" s="41"/>
      <c r="G292" s="41"/>
      <c r="H292" s="41"/>
      <c r="I292" s="41"/>
      <c r="J292" s="41"/>
    </row>
    <row r="293" spans="1:10" s="22" customFormat="1" ht="8.25">
      <c r="A293" s="30">
        <v>110100</v>
      </c>
      <c r="B293" s="31" t="s">
        <v>557</v>
      </c>
      <c r="C293" s="31" t="s">
        <v>305</v>
      </c>
      <c r="D293" s="32">
        <v>2030000</v>
      </c>
      <c r="E293" s="33" t="s">
        <v>112</v>
      </c>
      <c r="F293" s="34">
        <v>2878979.79</v>
      </c>
      <c r="G293" s="34">
        <v>3080798.05</v>
      </c>
      <c r="H293" s="34">
        <v>3274557.68</v>
      </c>
      <c r="I293" s="34">
        <v>3351132.02</v>
      </c>
      <c r="J293" s="34">
        <v>12585467.539999999</v>
      </c>
    </row>
    <row r="294" spans="1:10" s="22" customFormat="1" ht="8.25">
      <c r="A294" s="30">
        <v>110100</v>
      </c>
      <c r="B294" s="31" t="s">
        <v>558</v>
      </c>
      <c r="C294" s="31" t="s">
        <v>559</v>
      </c>
      <c r="D294" s="32">
        <v>2152000</v>
      </c>
      <c r="E294" s="33" t="s">
        <v>176</v>
      </c>
      <c r="F294" s="34">
        <v>159618.49</v>
      </c>
      <c r="G294" s="34">
        <v>209618.49</v>
      </c>
      <c r="H294" s="34">
        <v>209618.49</v>
      </c>
      <c r="I294" s="34">
        <v>259618.49</v>
      </c>
      <c r="J294" s="34">
        <v>838473.96</v>
      </c>
    </row>
    <row r="295" spans="1:10" s="22" customFormat="1" ht="8.25">
      <c r="A295" s="30">
        <v>110100</v>
      </c>
      <c r="B295" s="31" t="s">
        <v>560</v>
      </c>
      <c r="C295" s="31" t="s">
        <v>559</v>
      </c>
      <c r="D295" s="32">
        <v>2153000</v>
      </c>
      <c r="E295" s="33" t="s">
        <v>221</v>
      </c>
      <c r="F295" s="34">
        <v>19100</v>
      </c>
      <c r="G295" s="34">
        <v>39100</v>
      </c>
      <c r="H295" s="34">
        <v>39300</v>
      </c>
      <c r="I295" s="34">
        <v>59300.07</v>
      </c>
      <c r="J295" s="34">
        <v>156800.07</v>
      </c>
    </row>
    <row r="296" spans="1:10" s="22" customFormat="1" ht="8.25">
      <c r="A296" s="30">
        <v>110100</v>
      </c>
      <c r="B296" s="31" t="s">
        <v>564</v>
      </c>
      <c r="C296" s="31" t="s">
        <v>565</v>
      </c>
      <c r="D296" s="32">
        <v>2154000</v>
      </c>
      <c r="E296" s="42" t="s">
        <v>222</v>
      </c>
      <c r="F296" s="43">
        <v>1000</v>
      </c>
      <c r="G296" s="43">
        <v>1000</v>
      </c>
      <c r="H296" s="43">
        <v>1000</v>
      </c>
      <c r="I296" s="43">
        <v>1000</v>
      </c>
      <c r="J296" s="43">
        <v>4000</v>
      </c>
    </row>
    <row r="297" spans="1:10" s="22" customFormat="1" ht="8.25">
      <c r="A297" s="30">
        <v>110100</v>
      </c>
      <c r="B297" s="31" t="s">
        <v>566</v>
      </c>
      <c r="C297" s="31" t="s">
        <v>567</v>
      </c>
      <c r="D297" s="32">
        <v>2155000</v>
      </c>
      <c r="E297" s="33" t="s">
        <v>223</v>
      </c>
      <c r="F297" s="34">
        <v>58820.639999999999</v>
      </c>
      <c r="G297" s="34">
        <v>78820.639999999999</v>
      </c>
      <c r="H297" s="34">
        <v>78820.639999999999</v>
      </c>
      <c r="I297" s="34">
        <v>108820.64</v>
      </c>
      <c r="J297" s="34">
        <v>325282.56</v>
      </c>
    </row>
    <row r="298" spans="1:10" s="22" customFormat="1" ht="8.25">
      <c r="A298" s="30">
        <v>110100</v>
      </c>
      <c r="B298" s="31" t="s">
        <v>568</v>
      </c>
      <c r="C298" s="31" t="s">
        <v>569</v>
      </c>
      <c r="D298" s="32">
        <v>2156000</v>
      </c>
      <c r="E298" s="33" t="s">
        <v>224</v>
      </c>
      <c r="F298" s="34">
        <v>3001</v>
      </c>
      <c r="G298" s="34">
        <v>3001</v>
      </c>
      <c r="H298" s="34">
        <v>3001</v>
      </c>
      <c r="I298" s="34">
        <v>3001</v>
      </c>
      <c r="J298" s="34">
        <v>12004</v>
      </c>
    </row>
    <row r="299" spans="1:10" s="22" customFormat="1" ht="8.25">
      <c r="A299" s="30">
        <v>110100</v>
      </c>
      <c r="B299" s="31" t="s">
        <v>561</v>
      </c>
      <c r="C299" s="31" t="s">
        <v>562</v>
      </c>
      <c r="D299" s="32">
        <v>2164000</v>
      </c>
      <c r="E299" s="33" t="s">
        <v>232</v>
      </c>
      <c r="F299" s="34">
        <v>7</v>
      </c>
      <c r="G299" s="34">
        <v>7</v>
      </c>
      <c r="H299" s="34">
        <v>7</v>
      </c>
      <c r="I299" s="34">
        <v>7</v>
      </c>
      <c r="J299" s="34">
        <v>28</v>
      </c>
    </row>
    <row r="300" spans="1:10" s="22" customFormat="1" ht="8.25">
      <c r="A300" s="30">
        <v>110100</v>
      </c>
      <c r="B300" s="31" t="s">
        <v>563</v>
      </c>
      <c r="C300" s="31" t="s">
        <v>562</v>
      </c>
      <c r="D300" s="32">
        <v>2165000</v>
      </c>
      <c r="E300" s="42" t="s">
        <v>233</v>
      </c>
      <c r="F300" s="43">
        <v>7</v>
      </c>
      <c r="G300" s="43">
        <v>7</v>
      </c>
      <c r="H300" s="43">
        <v>7</v>
      </c>
      <c r="I300" s="43">
        <v>7</v>
      </c>
      <c r="J300" s="43">
        <v>28</v>
      </c>
    </row>
    <row r="301" spans="1:10" s="22" customFormat="1" ht="8.25">
      <c r="A301" s="30">
        <v>110200</v>
      </c>
      <c r="B301" s="31" t="s">
        <v>576</v>
      </c>
      <c r="C301" s="31" t="s">
        <v>577</v>
      </c>
      <c r="D301" s="22" t="s">
        <v>35</v>
      </c>
      <c r="E301" s="33" t="s">
        <v>34</v>
      </c>
      <c r="F301" s="34">
        <v>36000</v>
      </c>
      <c r="G301" s="34">
        <v>36000</v>
      </c>
      <c r="H301" s="34">
        <v>36000</v>
      </c>
      <c r="I301" s="34">
        <v>36000</v>
      </c>
      <c r="J301" s="34">
        <v>144000</v>
      </c>
    </row>
    <row r="302" spans="1:10" s="22" customFormat="1" ht="8.25">
      <c r="A302" s="30">
        <v>110200</v>
      </c>
      <c r="B302" s="31" t="s">
        <v>578</v>
      </c>
      <c r="C302" s="31" t="s">
        <v>579</v>
      </c>
      <c r="D302" s="32">
        <v>1031000</v>
      </c>
      <c r="E302" s="33" t="s">
        <v>75</v>
      </c>
      <c r="F302" s="34">
        <v>4000</v>
      </c>
      <c r="G302" s="34">
        <v>4000</v>
      </c>
      <c r="H302" s="34">
        <v>4000</v>
      </c>
      <c r="I302" s="34">
        <v>4000</v>
      </c>
      <c r="J302" s="34">
        <v>16000</v>
      </c>
    </row>
    <row r="303" spans="1:10" s="22" customFormat="1" ht="8.25">
      <c r="A303" s="30">
        <v>110200</v>
      </c>
      <c r="B303" s="31" t="s">
        <v>580</v>
      </c>
      <c r="C303" s="31" t="s">
        <v>579</v>
      </c>
      <c r="D303" s="32">
        <v>1032000</v>
      </c>
      <c r="E303" s="33" t="s">
        <v>76</v>
      </c>
      <c r="F303" s="34">
        <v>19976</v>
      </c>
      <c r="G303" s="34">
        <v>19976</v>
      </c>
      <c r="H303" s="34">
        <v>19976</v>
      </c>
      <c r="I303" s="34">
        <v>19976</v>
      </c>
      <c r="J303" s="34">
        <v>79904</v>
      </c>
    </row>
    <row r="304" spans="1:10" s="22" customFormat="1" ht="8.25">
      <c r="A304" s="30">
        <v>110200</v>
      </c>
      <c r="B304" s="31" t="s">
        <v>572</v>
      </c>
      <c r="C304" s="31" t="s">
        <v>573</v>
      </c>
      <c r="D304" s="32">
        <v>2158000</v>
      </c>
      <c r="E304" s="33" t="s">
        <v>226</v>
      </c>
      <c r="F304" s="34">
        <v>11</v>
      </c>
      <c r="G304" s="34">
        <v>11</v>
      </c>
      <c r="H304" s="34">
        <v>11</v>
      </c>
      <c r="I304" s="34">
        <v>11</v>
      </c>
      <c r="J304" s="34">
        <v>44</v>
      </c>
    </row>
    <row r="305" spans="1:10" s="22" customFormat="1" ht="8.25">
      <c r="A305" s="30">
        <v>110200</v>
      </c>
      <c r="B305" s="31" t="s">
        <v>581</v>
      </c>
      <c r="C305" s="31" t="s">
        <v>579</v>
      </c>
    </row>
    <row r="306" spans="1:10" s="22" customFormat="1" ht="8.25">
      <c r="A306" s="30">
        <v>110200</v>
      </c>
      <c r="B306" s="31" t="s">
        <v>581</v>
      </c>
      <c r="C306" s="31" t="s">
        <v>571</v>
      </c>
      <c r="D306" s="32">
        <v>2159000</v>
      </c>
      <c r="E306" s="33" t="s">
        <v>227</v>
      </c>
      <c r="F306" s="34">
        <v>98292.31</v>
      </c>
      <c r="G306" s="34">
        <v>98282.31</v>
      </c>
      <c r="H306" s="34">
        <v>216507.88</v>
      </c>
      <c r="I306" s="34">
        <v>225943.36</v>
      </c>
      <c r="J306" s="34">
        <v>639025.86</v>
      </c>
    </row>
    <row r="307" spans="1:10" s="22" customFormat="1" ht="8.25">
      <c r="A307" s="30">
        <v>110200</v>
      </c>
      <c r="B307" s="31" t="s">
        <v>582</v>
      </c>
      <c r="C307" s="31" t="s">
        <v>579</v>
      </c>
      <c r="D307" s="32">
        <v>2160000</v>
      </c>
      <c r="E307" s="42" t="s">
        <v>228</v>
      </c>
      <c r="F307" s="43">
        <v>153201.79</v>
      </c>
      <c r="G307" s="43">
        <v>253201.79</v>
      </c>
      <c r="H307" s="43">
        <v>263201.78999999998</v>
      </c>
      <c r="I307" s="43">
        <v>363201.79</v>
      </c>
      <c r="J307" s="43">
        <v>1032807.16</v>
      </c>
    </row>
    <row r="308" spans="1:10" s="22" customFormat="1" ht="8.25">
      <c r="A308" s="30">
        <v>110200</v>
      </c>
      <c r="B308" s="31" t="s">
        <v>583</v>
      </c>
      <c r="C308" s="31" t="s">
        <v>579</v>
      </c>
      <c r="D308" s="32">
        <v>2161000</v>
      </c>
      <c r="E308" s="33" t="s">
        <v>229</v>
      </c>
      <c r="F308" s="34">
        <v>1024</v>
      </c>
      <c r="G308" s="34">
        <v>1024</v>
      </c>
      <c r="H308" s="34">
        <v>1024</v>
      </c>
      <c r="I308" s="34">
        <v>1024</v>
      </c>
      <c r="J308" s="34">
        <v>4096</v>
      </c>
    </row>
    <row r="309" spans="1:10" s="22" customFormat="1" ht="8.25">
      <c r="A309" s="30">
        <v>110200</v>
      </c>
      <c r="B309" s="31" t="s">
        <v>574</v>
      </c>
      <c r="C309" s="31" t="s">
        <v>567</v>
      </c>
      <c r="E309" s="40"/>
      <c r="F309" s="41"/>
      <c r="G309" s="41"/>
      <c r="H309" s="41"/>
      <c r="I309" s="41"/>
      <c r="J309" s="41"/>
    </row>
    <row r="310" spans="1:10" s="22" customFormat="1" ht="8.25">
      <c r="A310" s="30">
        <v>110200</v>
      </c>
      <c r="B310" s="31" t="s">
        <v>575</v>
      </c>
      <c r="C310" s="31" t="s">
        <v>567</v>
      </c>
      <c r="D310" s="32">
        <v>2163000</v>
      </c>
      <c r="E310" s="33" t="s">
        <v>231</v>
      </c>
      <c r="F310" s="34">
        <v>12</v>
      </c>
      <c r="G310" s="34">
        <v>12</v>
      </c>
      <c r="H310" s="34">
        <v>12</v>
      </c>
      <c r="I310" s="34">
        <v>12</v>
      </c>
      <c r="J310" s="34">
        <v>48</v>
      </c>
    </row>
    <row r="311" spans="1:10" s="22" customFormat="1" ht="8.25">
      <c r="A311" s="30">
        <v>110300</v>
      </c>
      <c r="B311" s="31" t="s">
        <v>594</v>
      </c>
      <c r="C311" s="31" t="s">
        <v>595</v>
      </c>
      <c r="D311" s="22" t="s">
        <v>37</v>
      </c>
      <c r="E311" s="33" t="s">
        <v>36</v>
      </c>
      <c r="F311" s="34">
        <v>17518</v>
      </c>
      <c r="G311" s="34">
        <v>17518</v>
      </c>
      <c r="H311" s="34">
        <v>17518</v>
      </c>
      <c r="I311" s="34">
        <v>17518</v>
      </c>
      <c r="J311" s="34">
        <v>70072</v>
      </c>
    </row>
    <row r="312" spans="1:10" s="22" customFormat="1" ht="8.25">
      <c r="A312" s="30">
        <v>110300</v>
      </c>
      <c r="B312" s="31" t="s">
        <v>584</v>
      </c>
      <c r="C312" s="31" t="s">
        <v>565</v>
      </c>
      <c r="D312" s="22" t="s">
        <v>39</v>
      </c>
      <c r="E312" s="33" t="s">
        <v>38</v>
      </c>
      <c r="F312" s="34">
        <v>41000</v>
      </c>
      <c r="G312" s="34">
        <v>41000</v>
      </c>
      <c r="H312" s="34">
        <v>41000</v>
      </c>
      <c r="I312" s="34">
        <v>41000</v>
      </c>
      <c r="J312" s="34">
        <v>164000</v>
      </c>
    </row>
    <row r="313" spans="1:10" s="22" customFormat="1" ht="8.25">
      <c r="A313" s="30">
        <v>110300</v>
      </c>
      <c r="B313" s="31" t="s">
        <v>584</v>
      </c>
      <c r="C313" s="31" t="s">
        <v>569</v>
      </c>
      <c r="E313" s="40"/>
      <c r="F313" s="41"/>
      <c r="G313" s="41"/>
      <c r="H313" s="41"/>
      <c r="I313" s="41"/>
      <c r="J313" s="41"/>
    </row>
    <row r="314" spans="1:10" s="22" customFormat="1" ht="8.25">
      <c r="A314" s="30">
        <v>110300</v>
      </c>
      <c r="B314" s="31" t="s">
        <v>586</v>
      </c>
      <c r="C314" s="31" t="s">
        <v>569</v>
      </c>
      <c r="D314" s="22" t="s">
        <v>41</v>
      </c>
      <c r="E314" s="33" t="s">
        <v>40</v>
      </c>
      <c r="F314" s="34">
        <v>10</v>
      </c>
      <c r="G314" s="34">
        <v>10</v>
      </c>
      <c r="H314" s="34">
        <v>10</v>
      </c>
      <c r="I314" s="34">
        <v>10</v>
      </c>
      <c r="J314" s="34">
        <v>40</v>
      </c>
    </row>
    <row r="315" spans="1:10" s="22" customFormat="1" ht="8.25">
      <c r="A315" s="30">
        <v>110300</v>
      </c>
      <c r="B315" s="31" t="s">
        <v>587</v>
      </c>
      <c r="C315" s="31" t="s">
        <v>569</v>
      </c>
      <c r="D315" s="22" t="s">
        <v>43</v>
      </c>
      <c r="E315" s="33" t="s">
        <v>42</v>
      </c>
      <c r="F315" s="34">
        <v>10</v>
      </c>
      <c r="G315" s="34">
        <v>10</v>
      </c>
      <c r="H315" s="34">
        <v>10</v>
      </c>
      <c r="I315" s="34">
        <v>10</v>
      </c>
      <c r="J315" s="34">
        <v>40</v>
      </c>
    </row>
    <row r="316" spans="1:10" s="22" customFormat="1" ht="8.25">
      <c r="A316" s="30">
        <v>110300</v>
      </c>
      <c r="B316" s="31" t="s">
        <v>585</v>
      </c>
      <c r="C316" s="31" t="s">
        <v>565</v>
      </c>
      <c r="D316" s="32">
        <v>1033000</v>
      </c>
      <c r="E316" s="33" t="s">
        <v>77</v>
      </c>
      <c r="F316" s="34">
        <v>10</v>
      </c>
      <c r="G316" s="34">
        <v>10</v>
      </c>
      <c r="H316" s="34">
        <v>10</v>
      </c>
      <c r="I316" s="34">
        <v>10</v>
      </c>
      <c r="J316" s="34">
        <v>40</v>
      </c>
    </row>
    <row r="317" spans="1:10" s="22" customFormat="1" ht="8.25">
      <c r="A317" s="30">
        <v>110300</v>
      </c>
      <c r="B317" s="31" t="s">
        <v>591</v>
      </c>
      <c r="C317" s="31" t="s">
        <v>592</v>
      </c>
      <c r="D317" s="32">
        <v>1035000</v>
      </c>
      <c r="E317" s="33" t="s">
        <v>79</v>
      </c>
      <c r="F317" s="34">
        <v>12480</v>
      </c>
      <c r="G317" s="34">
        <v>12480</v>
      </c>
      <c r="H317" s="34">
        <v>12480</v>
      </c>
      <c r="I317" s="34">
        <v>12480</v>
      </c>
      <c r="J317" s="34">
        <v>49920</v>
      </c>
    </row>
    <row r="318" spans="1:10" s="22" customFormat="1" ht="8.25">
      <c r="A318" s="30">
        <v>110300</v>
      </c>
      <c r="B318" s="31" t="s">
        <v>593</v>
      </c>
      <c r="C318" s="31" t="s">
        <v>592</v>
      </c>
      <c r="D318" s="32">
        <v>2157000</v>
      </c>
      <c r="E318" s="33" t="s">
        <v>225</v>
      </c>
      <c r="F318" s="34">
        <v>134608.28</v>
      </c>
      <c r="G318" s="34">
        <v>134628.28</v>
      </c>
      <c r="H318" s="34">
        <v>134628.28</v>
      </c>
      <c r="I318" s="34">
        <v>204628.28</v>
      </c>
      <c r="J318" s="34">
        <v>608493.12</v>
      </c>
    </row>
    <row r="319" spans="1:10" s="22" customFormat="1" ht="8.25">
      <c r="A319" s="30">
        <v>110300</v>
      </c>
      <c r="B319" s="31" t="s">
        <v>574</v>
      </c>
      <c r="C319" s="31" t="s">
        <v>569</v>
      </c>
      <c r="D319" s="32">
        <v>2162000</v>
      </c>
      <c r="E319" s="33" t="s">
        <v>230</v>
      </c>
      <c r="F319" s="34">
        <v>23971.18</v>
      </c>
      <c r="G319" s="34">
        <v>23971.18</v>
      </c>
      <c r="H319" s="34">
        <v>113971.18</v>
      </c>
      <c r="I319" s="34">
        <v>123406.56</v>
      </c>
      <c r="J319" s="34">
        <v>285320.09999999998</v>
      </c>
    </row>
    <row r="320" spans="1:10" s="22" customFormat="1" ht="8.25">
      <c r="A320" s="30">
        <v>110300</v>
      </c>
      <c r="B320" s="31" t="s">
        <v>588</v>
      </c>
      <c r="C320" s="31" t="s">
        <v>569</v>
      </c>
      <c r="D320" s="32">
        <v>2169000</v>
      </c>
      <c r="E320" s="33" t="s">
        <v>237</v>
      </c>
      <c r="F320" s="34">
        <v>90485.8</v>
      </c>
      <c r="G320" s="34">
        <v>140485.79999999999</v>
      </c>
      <c r="H320" s="34">
        <v>140485.79999999999</v>
      </c>
      <c r="I320" s="34">
        <v>240485.8</v>
      </c>
      <c r="J320" s="34">
        <v>611943.19999999995</v>
      </c>
    </row>
    <row r="321" spans="1:10" s="22" customFormat="1" ht="8.25">
      <c r="A321" s="30">
        <v>110300</v>
      </c>
      <c r="B321" s="31" t="s">
        <v>589</v>
      </c>
      <c r="C321" s="31" t="s">
        <v>569</v>
      </c>
      <c r="D321" s="32">
        <v>2170000</v>
      </c>
      <c r="E321" s="33" t="s">
        <v>238</v>
      </c>
      <c r="F321" s="34">
        <v>6181.64</v>
      </c>
      <c r="G321" s="34">
        <v>6181.64</v>
      </c>
      <c r="H321" s="34">
        <v>6181.64</v>
      </c>
      <c r="I321" s="34">
        <v>6181.64</v>
      </c>
      <c r="J321" s="34">
        <v>24726.560000000001</v>
      </c>
    </row>
    <row r="322" spans="1:10" s="22" customFormat="1" ht="8.25">
      <c r="A322" s="30">
        <v>110300</v>
      </c>
      <c r="B322" s="31" t="s">
        <v>590</v>
      </c>
      <c r="C322" s="31" t="s">
        <v>569</v>
      </c>
      <c r="D322" s="32">
        <v>2171000</v>
      </c>
      <c r="E322" s="33" t="s">
        <v>239</v>
      </c>
      <c r="F322" s="34">
        <v>7490</v>
      </c>
      <c r="G322" s="34">
        <v>7490</v>
      </c>
      <c r="H322" s="34">
        <v>7490</v>
      </c>
      <c r="I322" s="34">
        <v>7490</v>
      </c>
      <c r="J322" s="34">
        <v>29960</v>
      </c>
    </row>
    <row r="323" spans="1:10" s="22" customFormat="1" ht="8.25">
      <c r="A323" s="30">
        <v>110300</v>
      </c>
      <c r="B323" s="31" t="s">
        <v>301</v>
      </c>
      <c r="C323" s="31" t="s">
        <v>565</v>
      </c>
      <c r="E323" s="40"/>
      <c r="F323" s="41"/>
      <c r="G323" s="41"/>
      <c r="H323" s="41"/>
      <c r="I323" s="41"/>
      <c r="J323" s="41"/>
    </row>
    <row r="324" spans="1:10" s="22" customFormat="1" ht="8.25">
      <c r="A324" s="30">
        <v>110300</v>
      </c>
      <c r="B324" s="31" t="s">
        <v>301</v>
      </c>
      <c r="C324" s="31" t="s">
        <v>573</v>
      </c>
      <c r="E324" s="40"/>
      <c r="F324" s="41"/>
      <c r="G324" s="41"/>
      <c r="H324" s="41"/>
      <c r="I324" s="41"/>
      <c r="J324" s="41"/>
    </row>
    <row r="325" spans="1:10" s="22" customFormat="1" ht="8.25">
      <c r="A325" s="30">
        <v>110300</v>
      </c>
      <c r="B325" s="31" t="s">
        <v>301</v>
      </c>
      <c r="C325" s="31" t="s">
        <v>567</v>
      </c>
      <c r="E325" s="40"/>
      <c r="F325" s="41"/>
      <c r="G325" s="41"/>
      <c r="H325" s="41"/>
      <c r="I325" s="41"/>
      <c r="J325" s="41"/>
    </row>
    <row r="326" spans="1:10" s="22" customFormat="1" ht="8.25">
      <c r="A326" s="30">
        <v>110300</v>
      </c>
      <c r="B326" s="31" t="s">
        <v>301</v>
      </c>
      <c r="C326" s="31" t="s">
        <v>569</v>
      </c>
      <c r="D326" s="44">
        <v>2250000</v>
      </c>
      <c r="E326" s="45" t="s">
        <v>276</v>
      </c>
      <c r="F326" s="46">
        <v>2201603.9700000002</v>
      </c>
      <c r="G326" s="46">
        <v>2289500.1600000001</v>
      </c>
      <c r="H326" s="46">
        <v>2345601.54</v>
      </c>
      <c r="I326" s="46">
        <v>2396570.66</v>
      </c>
      <c r="J326" s="46">
        <v>9233276.3300000001</v>
      </c>
    </row>
    <row r="327" spans="1:10" s="22" customFormat="1" ht="8.25">
      <c r="A327" s="30">
        <v>110400</v>
      </c>
      <c r="B327" s="31" t="s">
        <v>598</v>
      </c>
      <c r="C327" s="31" t="s">
        <v>599</v>
      </c>
      <c r="D327" s="32">
        <v>1034000</v>
      </c>
      <c r="E327" s="33" t="s">
        <v>78</v>
      </c>
      <c r="F327" s="34">
        <v>307286.84000000003</v>
      </c>
      <c r="G327" s="34">
        <v>214754.79</v>
      </c>
      <c r="H327" s="34">
        <v>124764.79</v>
      </c>
      <c r="I327" s="34">
        <v>115329.31</v>
      </c>
      <c r="J327" s="34">
        <v>762135.73</v>
      </c>
    </row>
    <row r="328" spans="1:10" s="22" customFormat="1" ht="8.25">
      <c r="A328" s="30">
        <v>110400</v>
      </c>
      <c r="B328" s="31" t="s">
        <v>598</v>
      </c>
      <c r="C328" s="31" t="s">
        <v>602</v>
      </c>
      <c r="E328" s="40"/>
      <c r="F328" s="41"/>
      <c r="G328" s="41"/>
      <c r="H328" s="41"/>
      <c r="I328" s="41"/>
      <c r="J328" s="41"/>
    </row>
    <row r="329" spans="1:10" s="22" customFormat="1" ht="8.25">
      <c r="A329" s="30">
        <v>110400</v>
      </c>
      <c r="B329" s="31" t="s">
        <v>600</v>
      </c>
      <c r="C329" s="31" t="s">
        <v>599</v>
      </c>
      <c r="E329" s="40"/>
      <c r="F329" s="41"/>
      <c r="G329" s="41"/>
      <c r="H329" s="41"/>
      <c r="I329" s="41"/>
      <c r="J329" s="41"/>
    </row>
    <row r="330" spans="1:10" s="22" customFormat="1" ht="8.25">
      <c r="A330" s="30">
        <v>110400</v>
      </c>
      <c r="B330" s="31" t="s">
        <v>600</v>
      </c>
      <c r="C330" s="31" t="s">
        <v>602</v>
      </c>
      <c r="D330" s="32">
        <v>2166000</v>
      </c>
      <c r="E330" s="33" t="s">
        <v>234</v>
      </c>
      <c r="F330" s="34">
        <v>49200</v>
      </c>
      <c r="G330" s="34">
        <v>74167.91</v>
      </c>
      <c r="H330" s="34">
        <v>80661.67</v>
      </c>
      <c r="I330" s="34">
        <v>96555.199999999997</v>
      </c>
      <c r="J330" s="34">
        <v>300584.78000000003</v>
      </c>
    </row>
    <row r="331" spans="1:10" s="22" customFormat="1" ht="8.25">
      <c r="A331" s="30">
        <v>110400</v>
      </c>
      <c r="B331" s="31" t="s">
        <v>601</v>
      </c>
      <c r="C331" s="31" t="s">
        <v>599</v>
      </c>
      <c r="E331" s="40"/>
      <c r="F331" s="41"/>
      <c r="G331" s="41"/>
      <c r="H331" s="41"/>
      <c r="I331" s="41"/>
      <c r="J331" s="41"/>
    </row>
    <row r="332" spans="1:10" s="22" customFormat="1" ht="8.25">
      <c r="A332" s="30">
        <v>110400</v>
      </c>
      <c r="B332" s="31" t="s">
        <v>601</v>
      </c>
      <c r="C332" s="31" t="s">
        <v>602</v>
      </c>
      <c r="D332" s="32">
        <v>2167000</v>
      </c>
      <c r="E332" s="33" t="s">
        <v>235</v>
      </c>
      <c r="F332" s="34">
        <v>4000</v>
      </c>
      <c r="G332" s="34">
        <v>4000</v>
      </c>
      <c r="H332" s="34">
        <v>4000</v>
      </c>
      <c r="I332" s="34">
        <v>4000</v>
      </c>
      <c r="J332" s="34">
        <v>16000</v>
      </c>
    </row>
    <row r="333" spans="1:10" s="22" customFormat="1" ht="8.25">
      <c r="A333" s="30">
        <v>110400</v>
      </c>
      <c r="B333" s="31" t="s">
        <v>596</v>
      </c>
      <c r="C333" s="31" t="s">
        <v>597</v>
      </c>
      <c r="D333" s="32">
        <v>2168000</v>
      </c>
      <c r="E333" s="33" t="s">
        <v>236</v>
      </c>
      <c r="F333" s="34">
        <v>4000</v>
      </c>
      <c r="G333" s="34">
        <v>4000</v>
      </c>
      <c r="H333" s="34">
        <v>4000</v>
      </c>
      <c r="I333" s="34">
        <v>4000</v>
      </c>
      <c r="J333" s="34">
        <v>16000</v>
      </c>
    </row>
    <row r="334" spans="1:10" s="22" customFormat="1" ht="8.25">
      <c r="A334" s="30"/>
      <c r="B334" s="31"/>
      <c r="C334" s="31"/>
      <c r="D334" s="32"/>
      <c r="E334" s="33"/>
      <c r="F334" s="39">
        <f>SUM(F290:F333)</f>
        <v>6333126.7300000004</v>
      </c>
      <c r="G334" s="39">
        <f t="shared" ref="G334:J334" si="10">SUM(G290:G333)</f>
        <v>6795287.04</v>
      </c>
      <c r="H334" s="39">
        <f t="shared" si="10"/>
        <v>7179857.3799999999</v>
      </c>
      <c r="I334" s="39">
        <f t="shared" si="10"/>
        <v>7702729.8199999984</v>
      </c>
      <c r="J334" s="39">
        <f t="shared" si="10"/>
        <v>28011000.970000003</v>
      </c>
    </row>
    <row r="335" spans="1:10" s="22" customFormat="1" ht="8.25">
      <c r="A335" s="30">
        <v>120100</v>
      </c>
      <c r="B335" s="31" t="s">
        <v>519</v>
      </c>
      <c r="C335" s="31" t="s">
        <v>297</v>
      </c>
      <c r="E335" s="40"/>
      <c r="F335" s="41"/>
      <c r="G335" s="41"/>
      <c r="H335" s="41"/>
      <c r="I335" s="41"/>
      <c r="J335" s="41"/>
    </row>
    <row r="336" spans="1:10" s="22" customFormat="1" ht="8.25">
      <c r="A336" s="30">
        <v>120100</v>
      </c>
      <c r="B336" s="31" t="s">
        <v>603</v>
      </c>
      <c r="C336" s="31" t="s">
        <v>297</v>
      </c>
      <c r="E336" s="40"/>
      <c r="F336" s="41"/>
      <c r="G336" s="41"/>
      <c r="H336" s="41"/>
      <c r="I336" s="41"/>
      <c r="J336" s="41"/>
    </row>
    <row r="337" spans="1:10" s="22" customFormat="1" ht="8.25">
      <c r="A337" s="30">
        <v>120100</v>
      </c>
      <c r="B337" s="31" t="s">
        <v>603</v>
      </c>
      <c r="C337" s="31" t="s">
        <v>304</v>
      </c>
      <c r="E337" s="40"/>
      <c r="F337" s="41"/>
      <c r="G337" s="41"/>
      <c r="H337" s="41"/>
      <c r="I337" s="41"/>
      <c r="J337" s="41"/>
    </row>
    <row r="338" spans="1:10" s="22" customFormat="1" ht="8.25">
      <c r="A338" s="30">
        <v>120100</v>
      </c>
      <c r="B338" s="31" t="s">
        <v>603</v>
      </c>
      <c r="C338" s="31" t="s">
        <v>305</v>
      </c>
      <c r="D338" s="32">
        <v>2031000</v>
      </c>
      <c r="E338" s="33" t="s">
        <v>113</v>
      </c>
      <c r="F338" s="34">
        <v>1068601.1100000001</v>
      </c>
      <c r="G338" s="34">
        <v>1155770.8999999999</v>
      </c>
      <c r="H338" s="34">
        <v>1238991.18</v>
      </c>
      <c r="I338" s="34">
        <v>1264868.06</v>
      </c>
      <c r="J338" s="34">
        <v>4728231.25</v>
      </c>
    </row>
    <row r="339" spans="1:10" s="22" customFormat="1" ht="8.25">
      <c r="A339" s="30">
        <v>120100</v>
      </c>
      <c r="B339" s="31" t="s">
        <v>604</v>
      </c>
      <c r="C339" s="31" t="s">
        <v>297</v>
      </c>
      <c r="D339" s="32">
        <v>2176000</v>
      </c>
      <c r="E339" s="33" t="s">
        <v>136</v>
      </c>
      <c r="F339" s="34">
        <v>70000</v>
      </c>
      <c r="G339" s="34">
        <v>73000</v>
      </c>
      <c r="H339" s="34">
        <v>77000</v>
      </c>
      <c r="I339" s="34">
        <v>100000</v>
      </c>
      <c r="J339" s="34">
        <v>320000</v>
      </c>
    </row>
    <row r="340" spans="1:10" s="22" customFormat="1" ht="8.25">
      <c r="A340" s="30">
        <v>120100</v>
      </c>
      <c r="B340" s="31" t="s">
        <v>605</v>
      </c>
      <c r="C340" s="31" t="s">
        <v>297</v>
      </c>
      <c r="D340" s="32">
        <v>2178000</v>
      </c>
      <c r="E340" s="42" t="s">
        <v>241</v>
      </c>
      <c r="F340" s="43">
        <v>50000</v>
      </c>
      <c r="G340" s="43">
        <v>50000</v>
      </c>
      <c r="H340" s="43">
        <v>52156</v>
      </c>
      <c r="I340" s="43">
        <v>85000</v>
      </c>
      <c r="J340" s="43">
        <v>237156</v>
      </c>
    </row>
    <row r="341" spans="1:10" s="22" customFormat="1" ht="8.25">
      <c r="A341" s="30">
        <v>120100</v>
      </c>
      <c r="B341" s="31" t="s">
        <v>606</v>
      </c>
      <c r="C341" s="31" t="s">
        <v>303</v>
      </c>
      <c r="D341" s="32">
        <v>2180000</v>
      </c>
      <c r="E341" s="42" t="s">
        <v>153</v>
      </c>
      <c r="F341" s="43">
        <v>1000</v>
      </c>
      <c r="G341" s="43">
        <v>1000</v>
      </c>
      <c r="H341" s="43">
        <v>1000</v>
      </c>
      <c r="I341" s="43">
        <v>1000</v>
      </c>
      <c r="J341" s="43">
        <v>4000</v>
      </c>
    </row>
    <row r="342" spans="1:10" s="22" customFormat="1" ht="8.25">
      <c r="A342" s="30">
        <v>120100</v>
      </c>
      <c r="B342" s="31" t="s">
        <v>607</v>
      </c>
      <c r="C342" s="31" t="s">
        <v>305</v>
      </c>
      <c r="D342" s="32">
        <v>2181000</v>
      </c>
      <c r="E342" s="33" t="s">
        <v>242</v>
      </c>
      <c r="F342" s="34">
        <v>2000</v>
      </c>
      <c r="G342" s="34">
        <v>2000</v>
      </c>
      <c r="H342" s="34">
        <v>2000</v>
      </c>
      <c r="I342" s="34">
        <v>2000</v>
      </c>
      <c r="J342" s="34">
        <v>8000</v>
      </c>
    </row>
    <row r="343" spans="1:10" s="22" customFormat="1" ht="8.25">
      <c r="A343" s="30">
        <v>120200</v>
      </c>
      <c r="B343" s="31" t="s">
        <v>643</v>
      </c>
      <c r="C343" s="31" t="s">
        <v>644</v>
      </c>
      <c r="D343" s="22" t="s">
        <v>47</v>
      </c>
      <c r="E343" s="33" t="s">
        <v>46</v>
      </c>
      <c r="F343" s="34">
        <v>10000</v>
      </c>
      <c r="G343" s="34">
        <v>10000</v>
      </c>
      <c r="H343" s="34">
        <v>10000</v>
      </c>
      <c r="I343" s="34">
        <v>10000</v>
      </c>
      <c r="J343" s="34">
        <v>40000</v>
      </c>
    </row>
    <row r="344" spans="1:10" s="22" customFormat="1" ht="8.25">
      <c r="A344" s="30">
        <v>120200</v>
      </c>
      <c r="B344" s="31" t="s">
        <v>620</v>
      </c>
      <c r="C344" s="31" t="s">
        <v>621</v>
      </c>
      <c r="D344" s="32">
        <v>1026000</v>
      </c>
      <c r="E344" s="33" t="s">
        <v>71</v>
      </c>
      <c r="F344" s="34">
        <v>10000</v>
      </c>
      <c r="G344" s="34">
        <v>10000</v>
      </c>
      <c r="H344" s="34">
        <v>10000</v>
      </c>
      <c r="I344" s="34">
        <v>55154</v>
      </c>
      <c r="J344" s="34">
        <v>85154</v>
      </c>
    </row>
    <row r="345" spans="1:10" s="22" customFormat="1" ht="8.25">
      <c r="A345" s="30">
        <v>120200</v>
      </c>
      <c r="B345" s="31" t="s">
        <v>641</v>
      </c>
      <c r="C345" s="31" t="s">
        <v>642</v>
      </c>
      <c r="D345" s="32">
        <v>1066000</v>
      </c>
      <c r="E345" s="33" t="s">
        <v>83</v>
      </c>
      <c r="F345" s="34">
        <v>1500</v>
      </c>
      <c r="G345" s="34">
        <v>1500</v>
      </c>
      <c r="H345" s="34">
        <v>2000</v>
      </c>
      <c r="I345" s="34">
        <v>2000</v>
      </c>
      <c r="J345" s="34">
        <v>7000</v>
      </c>
    </row>
    <row r="346" spans="1:10" s="22" customFormat="1" ht="8.25">
      <c r="A346" s="30">
        <v>120200</v>
      </c>
      <c r="B346" s="31" t="s">
        <v>645</v>
      </c>
      <c r="C346" s="31" t="s">
        <v>644</v>
      </c>
      <c r="D346" s="32">
        <v>1067000</v>
      </c>
      <c r="E346" s="33" t="s">
        <v>84</v>
      </c>
      <c r="F346" s="34">
        <v>0</v>
      </c>
      <c r="G346" s="34">
        <v>30000</v>
      </c>
      <c r="H346" s="34">
        <v>50000</v>
      </c>
      <c r="I346" s="34">
        <v>0</v>
      </c>
      <c r="J346" s="34">
        <v>80000</v>
      </c>
    </row>
    <row r="347" spans="1:10" s="22" customFormat="1" ht="8.25">
      <c r="A347" s="30">
        <v>120200</v>
      </c>
      <c r="B347" s="31" t="s">
        <v>608</v>
      </c>
      <c r="C347" s="31" t="s">
        <v>609</v>
      </c>
      <c r="D347" s="32">
        <v>2002000</v>
      </c>
      <c r="E347" s="42" t="s">
        <v>86</v>
      </c>
      <c r="F347" s="43">
        <v>42931</v>
      </c>
      <c r="G347" s="43">
        <v>52916.88</v>
      </c>
      <c r="H347" s="43">
        <v>66401.259999999995</v>
      </c>
      <c r="I347" s="43">
        <v>83903.81</v>
      </c>
      <c r="J347" s="43">
        <v>246152.95</v>
      </c>
    </row>
    <row r="348" spans="1:10" s="22" customFormat="1" ht="8.25">
      <c r="A348" s="30">
        <v>120200</v>
      </c>
      <c r="B348" s="31" t="s">
        <v>622</v>
      </c>
      <c r="C348" s="31" t="s">
        <v>621</v>
      </c>
      <c r="D348" s="32">
        <v>2177000</v>
      </c>
      <c r="E348" s="33" t="s">
        <v>240</v>
      </c>
      <c r="F348" s="34">
        <v>190000</v>
      </c>
      <c r="G348" s="34">
        <v>200000</v>
      </c>
      <c r="H348" s="34">
        <v>210000</v>
      </c>
      <c r="I348" s="34">
        <v>220000</v>
      </c>
      <c r="J348" s="34">
        <v>820000</v>
      </c>
    </row>
    <row r="349" spans="1:10" s="22" customFormat="1" ht="8.25">
      <c r="A349" s="30">
        <v>120200</v>
      </c>
      <c r="B349" s="31" t="s">
        <v>623</v>
      </c>
      <c r="C349" s="31" t="s">
        <v>624</v>
      </c>
      <c r="D349" s="32">
        <v>2184000</v>
      </c>
      <c r="E349" s="33" t="s">
        <v>243</v>
      </c>
      <c r="F349" s="34">
        <v>1000</v>
      </c>
      <c r="G349" s="34">
        <v>1000</v>
      </c>
      <c r="H349" s="34">
        <v>1000</v>
      </c>
      <c r="I349" s="34">
        <v>1000</v>
      </c>
      <c r="J349" s="34">
        <v>4000</v>
      </c>
    </row>
    <row r="350" spans="1:10" s="22" customFormat="1" ht="8.25">
      <c r="A350" s="30">
        <v>120200</v>
      </c>
      <c r="B350" s="31" t="s">
        <v>635</v>
      </c>
      <c r="C350" s="31" t="s">
        <v>636</v>
      </c>
      <c r="D350" s="32">
        <v>2185000</v>
      </c>
      <c r="E350" s="33" t="s">
        <v>244</v>
      </c>
      <c r="F350" s="34">
        <v>10000</v>
      </c>
      <c r="G350" s="34">
        <v>11000</v>
      </c>
      <c r="H350" s="34">
        <v>12100</v>
      </c>
      <c r="I350" s="34">
        <v>13310</v>
      </c>
      <c r="J350" s="34">
        <v>46410</v>
      </c>
    </row>
    <row r="351" spans="1:10" s="22" customFormat="1" ht="8.25">
      <c r="A351" s="30">
        <v>120200</v>
      </c>
      <c r="B351" s="31" t="s">
        <v>618</v>
      </c>
      <c r="C351" s="31" t="s">
        <v>619</v>
      </c>
      <c r="D351" s="32">
        <v>2186000</v>
      </c>
      <c r="E351" s="33" t="s">
        <v>245</v>
      </c>
      <c r="F351" s="34">
        <v>20000</v>
      </c>
      <c r="G351" s="34">
        <v>25000</v>
      </c>
      <c r="H351" s="34">
        <v>30000</v>
      </c>
      <c r="I351" s="34">
        <v>100000</v>
      </c>
      <c r="J351" s="34">
        <v>175000</v>
      </c>
    </row>
    <row r="352" spans="1:10" s="22" customFormat="1" ht="8.25">
      <c r="A352" s="30">
        <v>120200</v>
      </c>
      <c r="B352" s="31" t="s">
        <v>625</v>
      </c>
      <c r="C352" s="31" t="s">
        <v>624</v>
      </c>
      <c r="D352" s="32">
        <v>2187000</v>
      </c>
      <c r="E352" s="33" t="s">
        <v>246</v>
      </c>
      <c r="F352" s="34">
        <v>190000</v>
      </c>
      <c r="G352" s="34">
        <v>200000</v>
      </c>
      <c r="H352" s="34">
        <v>205000</v>
      </c>
      <c r="I352" s="34">
        <v>210000</v>
      </c>
      <c r="J352" s="34">
        <v>805000</v>
      </c>
    </row>
    <row r="353" spans="1:10" s="22" customFormat="1" ht="8.25">
      <c r="A353" s="30">
        <v>120200</v>
      </c>
      <c r="B353" s="31" t="s">
        <v>629</v>
      </c>
      <c r="C353" s="31" t="s">
        <v>630</v>
      </c>
      <c r="D353" s="32">
        <v>2189000</v>
      </c>
      <c r="E353" s="33" t="s">
        <v>247</v>
      </c>
      <c r="F353" s="34">
        <v>10000</v>
      </c>
      <c r="G353" s="34">
        <v>10000</v>
      </c>
      <c r="H353" s="34">
        <v>10000</v>
      </c>
      <c r="I353" s="34">
        <v>10000</v>
      </c>
      <c r="J353" s="34">
        <v>40000</v>
      </c>
    </row>
    <row r="354" spans="1:10" s="22" customFormat="1" ht="8.25">
      <c r="A354" s="30">
        <v>120200</v>
      </c>
      <c r="B354" s="31" t="s">
        <v>631</v>
      </c>
      <c r="C354" s="31" t="s">
        <v>630</v>
      </c>
      <c r="D354" s="32">
        <v>2191000</v>
      </c>
      <c r="E354" s="33" t="s">
        <v>248</v>
      </c>
      <c r="F354" s="34">
        <v>20000</v>
      </c>
      <c r="G354" s="34">
        <v>22000</v>
      </c>
      <c r="H354" s="34">
        <v>24200</v>
      </c>
      <c r="I354" s="34">
        <v>30000</v>
      </c>
      <c r="J354" s="34">
        <v>96200</v>
      </c>
    </row>
    <row r="355" spans="1:10" s="22" customFormat="1" ht="8.25">
      <c r="A355" s="30">
        <v>120200</v>
      </c>
      <c r="B355" s="31" t="s">
        <v>626</v>
      </c>
      <c r="C355" s="31" t="s">
        <v>624</v>
      </c>
      <c r="D355" s="32">
        <v>2192000</v>
      </c>
      <c r="E355" s="42" t="s">
        <v>249</v>
      </c>
      <c r="F355" s="43">
        <v>1000</v>
      </c>
      <c r="G355" s="43">
        <v>1000</v>
      </c>
      <c r="H355" s="43">
        <v>1000</v>
      </c>
      <c r="I355" s="43">
        <v>1000</v>
      </c>
      <c r="J355" s="43">
        <v>4000</v>
      </c>
    </row>
    <row r="356" spans="1:10" s="22" customFormat="1" ht="8.25">
      <c r="A356" s="30">
        <v>120200</v>
      </c>
      <c r="B356" s="31" t="s">
        <v>627</v>
      </c>
      <c r="C356" s="31" t="s">
        <v>624</v>
      </c>
      <c r="D356" s="32">
        <v>2196000</v>
      </c>
      <c r="E356" s="42" t="s">
        <v>250</v>
      </c>
      <c r="F356" s="43">
        <v>1</v>
      </c>
      <c r="G356" s="43">
        <v>1</v>
      </c>
      <c r="H356" s="43">
        <v>1</v>
      </c>
      <c r="I356" s="43">
        <v>1</v>
      </c>
      <c r="J356" s="43">
        <v>4</v>
      </c>
    </row>
    <row r="357" spans="1:10" s="22" customFormat="1" ht="8.25">
      <c r="A357" s="30">
        <v>120200</v>
      </c>
      <c r="B357" s="31" t="s">
        <v>612</v>
      </c>
      <c r="C357" s="31" t="s">
        <v>613</v>
      </c>
      <c r="D357" s="32">
        <v>2197000</v>
      </c>
      <c r="E357" s="42" t="s">
        <v>251</v>
      </c>
      <c r="F357" s="43">
        <v>10000</v>
      </c>
      <c r="G357" s="43">
        <v>15000</v>
      </c>
      <c r="H357" s="43">
        <v>15000</v>
      </c>
      <c r="I357" s="43">
        <v>25000</v>
      </c>
      <c r="J357" s="43">
        <v>65000</v>
      </c>
    </row>
    <row r="358" spans="1:10" s="22" customFormat="1" ht="8.25">
      <c r="A358" s="30">
        <v>120200</v>
      </c>
      <c r="B358" s="31" t="s">
        <v>637</v>
      </c>
      <c r="C358" s="31" t="s">
        <v>638</v>
      </c>
      <c r="D358" s="32">
        <v>2198000</v>
      </c>
      <c r="E358" s="42" t="s">
        <v>252</v>
      </c>
      <c r="F358" s="43">
        <v>10000</v>
      </c>
      <c r="G358" s="43">
        <v>10000</v>
      </c>
      <c r="H358" s="43">
        <v>10000</v>
      </c>
      <c r="I358" s="43">
        <v>10000</v>
      </c>
      <c r="J358" s="43">
        <v>40000</v>
      </c>
    </row>
    <row r="359" spans="1:10" s="22" customFormat="1" ht="8.25">
      <c r="A359" s="30">
        <v>120200</v>
      </c>
      <c r="B359" s="31" t="s">
        <v>639</v>
      </c>
      <c r="C359" s="31" t="s">
        <v>640</v>
      </c>
      <c r="D359" s="32">
        <v>2199000</v>
      </c>
      <c r="E359" s="42" t="s">
        <v>253</v>
      </c>
      <c r="F359" s="43">
        <v>30000</v>
      </c>
      <c r="G359" s="43">
        <v>30000</v>
      </c>
      <c r="H359" s="43">
        <v>30000</v>
      </c>
      <c r="I359" s="43">
        <v>30000</v>
      </c>
      <c r="J359" s="43">
        <v>120000</v>
      </c>
    </row>
    <row r="360" spans="1:10" s="22" customFormat="1" ht="8.25">
      <c r="A360" s="30">
        <v>120200</v>
      </c>
      <c r="B360" s="31" t="s">
        <v>628</v>
      </c>
      <c r="C360" s="31" t="s">
        <v>624</v>
      </c>
      <c r="D360" s="32">
        <v>2200000</v>
      </c>
      <c r="E360" s="42" t="s">
        <v>254</v>
      </c>
      <c r="F360" s="43">
        <v>20000</v>
      </c>
      <c r="G360" s="43">
        <v>20000</v>
      </c>
      <c r="H360" s="43">
        <v>20000</v>
      </c>
      <c r="I360" s="43">
        <v>20000</v>
      </c>
      <c r="J360" s="43">
        <v>80000</v>
      </c>
    </row>
    <row r="361" spans="1:10" s="22" customFormat="1" ht="8.25">
      <c r="A361" s="30">
        <v>120200</v>
      </c>
      <c r="B361" s="31" t="s">
        <v>632</v>
      </c>
      <c r="C361" s="31" t="s">
        <v>630</v>
      </c>
      <c r="D361" s="32">
        <v>2235000</v>
      </c>
      <c r="E361" s="42" t="s">
        <v>265</v>
      </c>
      <c r="F361" s="43">
        <v>37000</v>
      </c>
      <c r="G361" s="43">
        <v>39671</v>
      </c>
      <c r="H361" s="43">
        <v>54500</v>
      </c>
      <c r="I361" s="43">
        <v>65000</v>
      </c>
      <c r="J361" s="43">
        <v>196171</v>
      </c>
    </row>
    <row r="362" spans="1:10" s="22" customFormat="1" ht="8.25">
      <c r="A362" s="30">
        <v>120200</v>
      </c>
      <c r="B362" s="31" t="s">
        <v>633</v>
      </c>
      <c r="C362" s="31" t="s">
        <v>634</v>
      </c>
      <c r="D362" s="32">
        <v>2242000</v>
      </c>
      <c r="E362" s="42" t="s">
        <v>271</v>
      </c>
      <c r="F362" s="43">
        <v>10000</v>
      </c>
      <c r="G362" s="43">
        <v>12000</v>
      </c>
      <c r="H362" s="43">
        <v>15000</v>
      </c>
      <c r="I362" s="43">
        <v>15000</v>
      </c>
      <c r="J362" s="43">
        <v>52000</v>
      </c>
    </row>
    <row r="363" spans="1:10" s="22" customFormat="1" ht="8.25">
      <c r="A363" s="30">
        <v>120200</v>
      </c>
      <c r="B363" s="31" t="s">
        <v>646</v>
      </c>
      <c r="C363" s="31" t="s">
        <v>644</v>
      </c>
      <c r="D363" s="32">
        <v>2243000</v>
      </c>
      <c r="E363" s="42" t="s">
        <v>272</v>
      </c>
      <c r="F363" s="43">
        <v>20000</v>
      </c>
      <c r="G363" s="43">
        <v>20000</v>
      </c>
      <c r="H363" s="43">
        <v>25000</v>
      </c>
      <c r="I363" s="43">
        <v>25000</v>
      </c>
      <c r="J363" s="43">
        <v>90000</v>
      </c>
    </row>
    <row r="364" spans="1:10" s="22" customFormat="1" ht="8.25">
      <c r="A364" s="30">
        <v>120200</v>
      </c>
      <c r="B364" s="31" t="s">
        <v>615</v>
      </c>
      <c r="C364" s="31" t="s">
        <v>616</v>
      </c>
      <c r="D364" s="32">
        <v>2263000</v>
      </c>
      <c r="E364" s="42" t="s">
        <v>284</v>
      </c>
      <c r="F364" s="43">
        <v>10000</v>
      </c>
      <c r="G364" s="43">
        <v>20000</v>
      </c>
      <c r="H364" s="43">
        <v>20000</v>
      </c>
      <c r="I364" s="43">
        <v>30000</v>
      </c>
      <c r="J364" s="43">
        <v>80000</v>
      </c>
    </row>
    <row r="365" spans="1:10" s="22" customFormat="1" ht="8.25">
      <c r="A365" s="30">
        <v>120200</v>
      </c>
      <c r="B365" s="31" t="s">
        <v>614</v>
      </c>
      <c r="C365" s="31" t="s">
        <v>613</v>
      </c>
      <c r="D365" s="32">
        <v>2264000</v>
      </c>
      <c r="E365" s="42" t="s">
        <v>285</v>
      </c>
      <c r="F365" s="43">
        <v>30000</v>
      </c>
      <c r="G365" s="43">
        <v>30000</v>
      </c>
      <c r="H365" s="43">
        <v>30000</v>
      </c>
      <c r="I365" s="43">
        <v>70000</v>
      </c>
      <c r="J365" s="43">
        <v>160000</v>
      </c>
    </row>
    <row r="366" spans="1:10" s="22" customFormat="1" ht="8.25">
      <c r="A366" s="30">
        <v>120200</v>
      </c>
      <c r="B366" s="31" t="s">
        <v>610</v>
      </c>
      <c r="C366" s="31" t="s">
        <v>611</v>
      </c>
      <c r="D366" s="32">
        <v>2265000</v>
      </c>
      <c r="E366" s="33" t="s">
        <v>286</v>
      </c>
      <c r="F366" s="34">
        <v>0</v>
      </c>
      <c r="G366" s="34">
        <v>10000</v>
      </c>
      <c r="H366" s="34">
        <v>10000</v>
      </c>
      <c r="I366" s="34">
        <v>10000</v>
      </c>
      <c r="J366" s="34">
        <v>30000</v>
      </c>
    </row>
    <row r="367" spans="1:10" s="22" customFormat="1" ht="8.25">
      <c r="A367" s="30"/>
      <c r="B367" s="31"/>
      <c r="C367" s="31"/>
      <c r="D367" s="32"/>
      <c r="E367" s="47"/>
      <c r="F367" s="39">
        <f>SUM(F335:F366)</f>
        <v>1875033.11</v>
      </c>
      <c r="G367" s="39">
        <f t="shared" ref="G367:J367" si="11">SUM(G335:G366)</f>
        <v>2062859.7799999998</v>
      </c>
      <c r="H367" s="39">
        <f t="shared" si="11"/>
        <v>2232349.44</v>
      </c>
      <c r="I367" s="39">
        <f t="shared" si="11"/>
        <v>2489236.87</v>
      </c>
      <c r="J367" s="39">
        <f t="shared" si="11"/>
        <v>8659479.1999999993</v>
      </c>
    </row>
    <row r="368" spans="1:10" s="22" customFormat="1" ht="8.25">
      <c r="A368" s="30">
        <v>130100</v>
      </c>
      <c r="B368" s="31" t="s">
        <v>650</v>
      </c>
      <c r="C368" s="31" t="s">
        <v>368</v>
      </c>
      <c r="D368" s="22" t="s">
        <v>5</v>
      </c>
      <c r="E368" s="42" t="s">
        <v>4</v>
      </c>
      <c r="F368" s="43">
        <v>1211071.04</v>
      </c>
      <c r="G368" s="43">
        <v>1311439.7</v>
      </c>
      <c r="H368" s="43">
        <v>1411809.2</v>
      </c>
      <c r="I368" s="43">
        <v>1512188.28</v>
      </c>
      <c r="J368" s="43">
        <v>5446508.2199999997</v>
      </c>
    </row>
    <row r="369" spans="1:10" s="22" customFormat="1" ht="8.25">
      <c r="A369" s="30">
        <v>130100</v>
      </c>
      <c r="B369" s="31" t="s">
        <v>648</v>
      </c>
      <c r="C369" s="31" t="s">
        <v>649</v>
      </c>
      <c r="D369" s="22" t="s">
        <v>7</v>
      </c>
      <c r="E369" s="33" t="s">
        <v>6</v>
      </c>
      <c r="F369" s="34">
        <v>2000</v>
      </c>
      <c r="G369" s="34">
        <v>3000</v>
      </c>
      <c r="H369" s="34">
        <v>4000</v>
      </c>
      <c r="I369" s="34">
        <v>5000</v>
      </c>
      <c r="J369" s="34">
        <v>14000</v>
      </c>
    </row>
    <row r="370" spans="1:10" s="22" customFormat="1" ht="8.25">
      <c r="A370" s="30">
        <v>130100</v>
      </c>
      <c r="B370" s="31" t="s">
        <v>367</v>
      </c>
      <c r="C370" s="31" t="s">
        <v>368</v>
      </c>
    </row>
    <row r="371" spans="1:10" s="22" customFormat="1" ht="8.25">
      <c r="A371" s="30">
        <v>130100</v>
      </c>
      <c r="B371" s="31" t="s">
        <v>651</v>
      </c>
      <c r="C371" s="31" t="s">
        <v>368</v>
      </c>
      <c r="D371" s="22" t="s">
        <v>11</v>
      </c>
      <c r="E371" s="33" t="s">
        <v>10</v>
      </c>
      <c r="F371" s="34">
        <v>155000</v>
      </c>
      <c r="G371" s="34">
        <v>160000</v>
      </c>
      <c r="H371" s="34">
        <v>165000</v>
      </c>
      <c r="I371" s="34">
        <v>170000</v>
      </c>
      <c r="J371" s="34">
        <v>650000</v>
      </c>
    </row>
    <row r="372" spans="1:10" s="22" customFormat="1" ht="8.25">
      <c r="A372" s="30">
        <v>130100</v>
      </c>
      <c r="B372" s="31" t="s">
        <v>652</v>
      </c>
      <c r="C372" s="31" t="s">
        <v>368</v>
      </c>
      <c r="D372" s="22" t="s">
        <v>13</v>
      </c>
      <c r="E372" s="42" t="s">
        <v>12</v>
      </c>
      <c r="F372" s="43">
        <v>1340929.6299999999</v>
      </c>
      <c r="G372" s="43">
        <v>1570247.33</v>
      </c>
      <c r="H372" s="43">
        <v>1671500.51</v>
      </c>
      <c r="I372" s="43">
        <v>1901625.16</v>
      </c>
      <c r="J372" s="43">
        <v>6484302.6299999999</v>
      </c>
    </row>
    <row r="373" spans="1:10" s="22" customFormat="1" ht="8.25">
      <c r="A373" s="30">
        <v>130100</v>
      </c>
      <c r="B373" s="31" t="s">
        <v>647</v>
      </c>
      <c r="C373" s="31" t="s">
        <v>297</v>
      </c>
      <c r="D373" s="32">
        <v>2201000</v>
      </c>
      <c r="E373" s="33" t="s">
        <v>255</v>
      </c>
      <c r="F373" s="34">
        <v>393654.14</v>
      </c>
      <c r="G373" s="34">
        <v>497307.02</v>
      </c>
      <c r="H373" s="34">
        <v>606313.31000000006</v>
      </c>
      <c r="I373" s="34">
        <v>1231315.68</v>
      </c>
      <c r="J373" s="34">
        <v>2728590.15</v>
      </c>
    </row>
    <row r="374" spans="1:10" s="22" customFormat="1" ht="8.25">
      <c r="A374" s="30"/>
      <c r="B374" s="31"/>
      <c r="C374" s="31"/>
      <c r="D374" s="32"/>
      <c r="E374" s="33"/>
      <c r="F374" s="34"/>
      <c r="G374" s="34"/>
      <c r="H374" s="34"/>
      <c r="I374" s="34"/>
      <c r="J374" s="34"/>
    </row>
    <row r="375" spans="1:10" s="22" customFormat="1" ht="8.25">
      <c r="A375" s="30">
        <v>140100</v>
      </c>
      <c r="B375" s="31" t="s">
        <v>653</v>
      </c>
      <c r="C375" s="31" t="s">
        <v>654</v>
      </c>
      <c r="D375" s="32">
        <v>2202000</v>
      </c>
      <c r="E375" s="33" t="s">
        <v>256</v>
      </c>
      <c r="F375" s="34">
        <v>1200000</v>
      </c>
      <c r="G375" s="34">
        <v>1800000</v>
      </c>
      <c r="H375" s="34">
        <v>2000000</v>
      </c>
      <c r="I375" s="34">
        <v>3700000</v>
      </c>
      <c r="J375" s="34">
        <v>8700000</v>
      </c>
    </row>
    <row r="376" spans="1:10" s="22" customFormat="1" ht="8.25">
      <c r="A376" s="30">
        <v>140100</v>
      </c>
      <c r="B376" s="31" t="s">
        <v>655</v>
      </c>
      <c r="C376" s="31" t="s">
        <v>654</v>
      </c>
      <c r="D376" s="32">
        <v>2203000</v>
      </c>
      <c r="E376" s="33" t="s">
        <v>257</v>
      </c>
      <c r="F376" s="34">
        <v>217689.65</v>
      </c>
      <c r="G376" s="34">
        <v>228187.33</v>
      </c>
      <c r="H376" s="34">
        <v>473124.48</v>
      </c>
      <c r="I376" s="34">
        <v>355703.31</v>
      </c>
      <c r="J376" s="34">
        <v>1274704.77</v>
      </c>
    </row>
    <row r="377" spans="1:10" s="22" customFormat="1" ht="8.25">
      <c r="A377" s="30"/>
      <c r="B377" s="31"/>
      <c r="C377" s="31"/>
      <c r="D377" s="32"/>
      <c r="E377" s="33"/>
      <c r="F377" s="39">
        <f>SUM(F368:F376)</f>
        <v>4520344.4600000009</v>
      </c>
      <c r="G377" s="39">
        <f t="shared" ref="G377:J377" si="12">SUM(G368:G376)</f>
        <v>5570181.3800000008</v>
      </c>
      <c r="H377" s="39">
        <f t="shared" si="12"/>
        <v>6331747.5</v>
      </c>
      <c r="I377" s="39">
        <f t="shared" si="12"/>
        <v>8875832.4300000016</v>
      </c>
      <c r="J377" s="39">
        <f t="shared" si="12"/>
        <v>25298105.77</v>
      </c>
    </row>
    <row r="378" spans="1:10" s="22" customFormat="1" ht="8.25">
      <c r="A378" s="30">
        <v>150100</v>
      </c>
      <c r="B378" s="31" t="s">
        <v>664</v>
      </c>
      <c r="C378" s="31" t="s">
        <v>665</v>
      </c>
      <c r="D378" s="22" t="s">
        <v>45</v>
      </c>
      <c r="E378" s="33" t="s">
        <v>44</v>
      </c>
      <c r="F378" s="34">
        <v>26959016.559999999</v>
      </c>
      <c r="G378" s="34">
        <v>27856751.82</v>
      </c>
      <c r="H378" s="34">
        <v>28756524.899999999</v>
      </c>
      <c r="I378" s="34">
        <v>29679609.350000001</v>
      </c>
      <c r="J378" s="34">
        <v>113251902.63</v>
      </c>
    </row>
    <row r="379" spans="1:10" s="22" customFormat="1" ht="8.25">
      <c r="A379" s="30">
        <v>150100</v>
      </c>
      <c r="B379" s="31" t="s">
        <v>662</v>
      </c>
      <c r="C379" s="31" t="s">
        <v>663</v>
      </c>
      <c r="D379" s="32">
        <v>2204000</v>
      </c>
      <c r="E379" s="33" t="s">
        <v>258</v>
      </c>
      <c r="F379" s="34">
        <v>80000</v>
      </c>
      <c r="G379" s="34">
        <v>90000</v>
      </c>
      <c r="H379" s="34">
        <v>100000</v>
      </c>
      <c r="I379" s="34">
        <v>110000</v>
      </c>
      <c r="J379" s="34">
        <v>380000</v>
      </c>
    </row>
    <row r="380" spans="1:10" s="22" customFormat="1" ht="8.25">
      <c r="A380" s="30">
        <v>150100</v>
      </c>
      <c r="B380" s="31" t="s">
        <v>666</v>
      </c>
      <c r="C380" s="31" t="s">
        <v>667</v>
      </c>
      <c r="D380" s="32">
        <v>2205000</v>
      </c>
      <c r="E380" s="33" t="s">
        <v>259</v>
      </c>
      <c r="F380" s="34">
        <v>14513016.91</v>
      </c>
      <c r="G380" s="34">
        <v>16032275.76</v>
      </c>
      <c r="H380" s="34">
        <v>19769374.629999999</v>
      </c>
      <c r="I380" s="34">
        <v>19083229.719999999</v>
      </c>
      <c r="J380" s="34">
        <v>69397897.019999996</v>
      </c>
    </row>
    <row r="381" spans="1:10" s="22" customFormat="1" ht="8.25">
      <c r="A381" s="30"/>
      <c r="B381" s="31"/>
      <c r="C381" s="31"/>
      <c r="D381" s="32"/>
      <c r="E381" s="33"/>
      <c r="F381" s="39">
        <f>SUM(F378:F380)</f>
        <v>41552033.469999999</v>
      </c>
      <c r="G381" s="39">
        <f t="shared" ref="G381:J381" si="13">SUM(G378:G380)</f>
        <v>43979027.579999998</v>
      </c>
      <c r="H381" s="39">
        <f t="shared" si="13"/>
        <v>48625899.530000001</v>
      </c>
      <c r="I381" s="39">
        <f t="shared" si="13"/>
        <v>48872839.07</v>
      </c>
      <c r="J381" s="39">
        <f t="shared" si="13"/>
        <v>183029799.64999998</v>
      </c>
    </row>
    <row r="382" spans="1:10" s="22" customFormat="1" ht="8.25">
      <c r="A382" s="30">
        <v>160100</v>
      </c>
      <c r="B382" s="31" t="s">
        <v>668</v>
      </c>
      <c r="C382" s="31" t="s">
        <v>669</v>
      </c>
      <c r="D382" s="32">
        <v>2206000</v>
      </c>
      <c r="E382" s="33" t="s">
        <v>260</v>
      </c>
      <c r="F382" s="34">
        <v>4343593.46</v>
      </c>
      <c r="G382" s="34">
        <v>4264245.13</v>
      </c>
      <c r="H382" s="34">
        <v>4177288.48</v>
      </c>
      <c r="I382" s="34">
        <v>4253743.22</v>
      </c>
      <c r="J382" s="34">
        <v>17038870.289999999</v>
      </c>
    </row>
    <row r="383" spans="1:10" s="22" customFormat="1" ht="8.25">
      <c r="A383" s="30">
        <v>160100</v>
      </c>
      <c r="B383" s="31" t="s">
        <v>670</v>
      </c>
      <c r="C383" s="31" t="s">
        <v>669</v>
      </c>
      <c r="D383" s="32">
        <v>2207000</v>
      </c>
      <c r="E383" s="33" t="s">
        <v>261</v>
      </c>
      <c r="F383" s="34">
        <v>9</v>
      </c>
      <c r="G383" s="34">
        <v>9</v>
      </c>
      <c r="H383" s="34">
        <v>9</v>
      </c>
      <c r="I383" s="34">
        <v>9</v>
      </c>
      <c r="J383" s="34">
        <v>36</v>
      </c>
    </row>
    <row r="384" spans="1:10" s="22" customFormat="1" ht="8.25">
      <c r="A384" s="30">
        <v>160100</v>
      </c>
      <c r="B384" s="31" t="s">
        <v>671</v>
      </c>
      <c r="C384" s="31" t="s">
        <v>654</v>
      </c>
      <c r="D384" s="32">
        <v>2208000</v>
      </c>
      <c r="E384" s="33" t="s">
        <v>262</v>
      </c>
      <c r="F384" s="34">
        <v>1</v>
      </c>
      <c r="G384" s="34">
        <v>1</v>
      </c>
      <c r="H384" s="34">
        <v>1</v>
      </c>
      <c r="I384" s="34">
        <v>1</v>
      </c>
      <c r="J384" s="34">
        <v>4</v>
      </c>
    </row>
    <row r="385" spans="1:10" s="22" customFormat="1" ht="8.25">
      <c r="A385" s="30"/>
      <c r="B385" s="31"/>
      <c r="C385" s="31"/>
      <c r="D385" s="32"/>
      <c r="E385" s="33"/>
      <c r="F385" s="39">
        <f>SUM(F382:F384)</f>
        <v>4343603.46</v>
      </c>
      <c r="G385" s="39">
        <f t="shared" ref="G385" si="14">SUM(G382:G384)</f>
        <v>4264255.13</v>
      </c>
      <c r="H385" s="39">
        <f t="shared" ref="H385" si="15">SUM(H382:H384)</f>
        <v>4177298.48</v>
      </c>
      <c r="I385" s="39">
        <f t="shared" ref="I385" si="16">SUM(I382:I384)</f>
        <v>4253753.22</v>
      </c>
      <c r="J385" s="39">
        <f t="shared" ref="J385" si="17">SUM(J382:J384)</f>
        <v>17038910.289999999</v>
      </c>
    </row>
    <row r="386" spans="1:10" s="22" customFormat="1" ht="8.25">
      <c r="E386" s="48" t="s">
        <v>3</v>
      </c>
      <c r="F386" s="49">
        <v>163276997.43000001</v>
      </c>
      <c r="G386" s="49">
        <v>177899092.28</v>
      </c>
      <c r="H386" s="49">
        <v>193329254.71000001</v>
      </c>
      <c r="I386" s="49">
        <v>206242108.91</v>
      </c>
      <c r="J386" s="49">
        <v>740747453.33000004</v>
      </c>
    </row>
    <row r="387" spans="1:10" s="22" customFormat="1" ht="8.25">
      <c r="F387" s="50">
        <f>F9+F25+F43+F58+F75+F90+F143+F166+F227+F289+F334+F367+F377+F381+F385</f>
        <v>163276997.43000001</v>
      </c>
      <c r="G387" s="50">
        <f t="shared" ref="G387:J387" si="18">G9+G25+G43+G58+G75+G90+G143+G166+G227+G289+G334+G367+G377+G381+G385</f>
        <v>177899092.27999997</v>
      </c>
      <c r="H387" s="50">
        <f t="shared" si="18"/>
        <v>193329254.71000001</v>
      </c>
      <c r="I387" s="50">
        <f t="shared" si="18"/>
        <v>206242108.91</v>
      </c>
      <c r="J387" s="50">
        <f t="shared" si="18"/>
        <v>740747453.32999992</v>
      </c>
    </row>
    <row r="388" spans="1:10" s="22" customFormat="1" ht="8.25">
      <c r="F388" s="51">
        <f>F386-F387</f>
        <v>0</v>
      </c>
      <c r="G388" s="51">
        <f t="shared" ref="G388:J388" si="19">G386-G387</f>
        <v>0</v>
      </c>
      <c r="H388" s="51">
        <f t="shared" si="19"/>
        <v>0</v>
      </c>
      <c r="I388" s="51">
        <f t="shared" si="19"/>
        <v>0</v>
      </c>
      <c r="J388" s="51">
        <f t="shared" si="19"/>
        <v>0</v>
      </c>
    </row>
  </sheetData>
  <sortState ref="A3:J369">
    <sortCondition ref="A3"/>
  </sortState>
  <mergeCells count="1">
    <mergeCell ref="F1:J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3"/>
  <sheetViews>
    <sheetView tabSelected="1" view="pageLayout" topLeftCell="A377" zoomScaleNormal="100" workbookViewId="0">
      <selection activeCell="E393" sqref="E393"/>
    </sheetView>
  </sheetViews>
  <sheetFormatPr defaultRowHeight="15"/>
  <cols>
    <col min="1" max="1" width="5.28515625" style="22" bestFit="1" customWidth="1"/>
    <col min="2" max="2" width="7.28515625" style="22" bestFit="1" customWidth="1"/>
    <col min="3" max="3" width="8" style="22" bestFit="1" customWidth="1"/>
    <col min="4" max="4" width="6.5703125" style="22" bestFit="1" customWidth="1"/>
    <col min="5" max="5" width="48" style="22" customWidth="1"/>
    <col min="6" max="6" width="15.7109375" style="22" bestFit="1" customWidth="1"/>
    <col min="7" max="7" width="11.140625" style="22" bestFit="1" customWidth="1"/>
    <col min="8" max="9" width="10.42578125" style="22" bestFit="1" customWidth="1"/>
    <col min="10" max="10" width="10.5703125" style="22" bestFit="1" customWidth="1"/>
    <col min="12" max="16" width="9.28515625" bestFit="1" customWidth="1"/>
    <col min="21" max="16384" width="9.140625" style="22"/>
  </cols>
  <sheetData>
    <row r="1" spans="1:10" s="22" customFormat="1" ht="8.25">
      <c r="E1" s="23" t="s">
        <v>0</v>
      </c>
      <c r="F1" s="66" t="s">
        <v>1</v>
      </c>
      <c r="G1" s="67"/>
      <c r="H1" s="67"/>
      <c r="I1" s="67"/>
      <c r="J1" s="68"/>
    </row>
    <row r="2" spans="1:10" s="22" customFormat="1" ht="8.25">
      <c r="A2" s="24" t="s">
        <v>291</v>
      </c>
      <c r="B2" s="25" t="s">
        <v>294</v>
      </c>
      <c r="C2" s="25"/>
      <c r="E2" s="26"/>
      <c r="F2" s="27">
        <v>2022</v>
      </c>
      <c r="G2" s="27">
        <v>2023</v>
      </c>
      <c r="H2" s="28">
        <v>2024</v>
      </c>
      <c r="I2" s="27">
        <v>2025</v>
      </c>
      <c r="J2" s="29" t="s">
        <v>2</v>
      </c>
    </row>
    <row r="3" spans="1:10" s="22" customFormat="1" ht="8.25">
      <c r="A3" s="30">
        <v>10100</v>
      </c>
      <c r="B3" s="31" t="s">
        <v>656</v>
      </c>
      <c r="C3" s="31" t="s">
        <v>657</v>
      </c>
      <c r="D3" s="32">
        <v>1001000</v>
      </c>
      <c r="E3" s="33" t="s">
        <v>50</v>
      </c>
      <c r="F3" s="34">
        <v>15562.5</v>
      </c>
      <c r="G3" s="34">
        <v>16146.09</v>
      </c>
      <c r="H3" s="34">
        <v>16751.57</v>
      </c>
      <c r="I3" s="34">
        <v>17379.759999999998</v>
      </c>
      <c r="J3" s="34">
        <v>65839.92</v>
      </c>
    </row>
    <row r="4" spans="1:10" s="22" customFormat="1" ht="8.25">
      <c r="A4" s="30">
        <v>10100</v>
      </c>
      <c r="B4" s="31" t="s">
        <v>658</v>
      </c>
      <c r="C4" s="31" t="s">
        <v>657</v>
      </c>
      <c r="D4" s="32">
        <v>1002000</v>
      </c>
      <c r="E4" s="33" t="s">
        <v>51</v>
      </c>
      <c r="F4" s="34">
        <v>19712.5</v>
      </c>
      <c r="G4" s="34">
        <v>20451.72</v>
      </c>
      <c r="H4" s="34">
        <v>21218.66</v>
      </c>
      <c r="I4" s="34">
        <v>22014.36</v>
      </c>
      <c r="J4" s="34">
        <v>83397.240000000005</v>
      </c>
    </row>
    <row r="5" spans="1:10" s="22" customFormat="1" ht="8.25">
      <c r="A5" s="30">
        <v>10100</v>
      </c>
      <c r="B5" s="31" t="s">
        <v>659</v>
      </c>
      <c r="C5" s="31" t="s">
        <v>657</v>
      </c>
      <c r="D5" s="32">
        <v>2001000</v>
      </c>
      <c r="E5" s="33" t="s">
        <v>85</v>
      </c>
      <c r="F5" s="34">
        <v>460650</v>
      </c>
      <c r="G5" s="34">
        <v>459670.81</v>
      </c>
      <c r="H5" s="34">
        <v>453556.44</v>
      </c>
      <c r="I5" s="34">
        <v>445530.93</v>
      </c>
      <c r="J5" s="34">
        <v>1819408.18</v>
      </c>
    </row>
    <row r="6" spans="1:10" s="22" customFormat="1" ht="8.25">
      <c r="A6" s="30">
        <v>10100</v>
      </c>
      <c r="B6" s="31" t="s">
        <v>608</v>
      </c>
      <c r="C6" s="31" t="s">
        <v>657</v>
      </c>
    </row>
    <row r="7" spans="1:10" s="22" customFormat="1" ht="8.25">
      <c r="A7" s="30">
        <v>10100</v>
      </c>
      <c r="B7" s="31" t="s">
        <v>660</v>
      </c>
      <c r="C7" s="31" t="s">
        <v>657</v>
      </c>
      <c r="D7" s="32">
        <v>2003000</v>
      </c>
      <c r="E7" s="33" t="s">
        <v>87</v>
      </c>
      <c r="F7" s="34">
        <v>15562.5</v>
      </c>
      <c r="G7" s="34">
        <v>16146.09</v>
      </c>
      <c r="H7" s="34">
        <v>16751.57</v>
      </c>
      <c r="I7" s="34">
        <v>17379.759999999998</v>
      </c>
      <c r="J7" s="34">
        <v>65839.92</v>
      </c>
    </row>
    <row r="8" spans="1:10" s="22" customFormat="1" ht="8.25">
      <c r="A8" s="30">
        <v>10100</v>
      </c>
      <c r="B8" s="31" t="s">
        <v>661</v>
      </c>
      <c r="C8" s="31" t="s">
        <v>657</v>
      </c>
      <c r="D8" s="32">
        <v>2004000</v>
      </c>
      <c r="E8" s="33" t="s">
        <v>88</v>
      </c>
      <c r="F8" s="34">
        <v>3822150</v>
      </c>
      <c r="G8" s="34">
        <v>3965480.63</v>
      </c>
      <c r="H8" s="34">
        <v>4114186.15</v>
      </c>
      <c r="I8" s="34">
        <v>4268468.13</v>
      </c>
      <c r="J8" s="34">
        <v>16170284.91</v>
      </c>
    </row>
    <row r="9" spans="1:10" s="22" customFormat="1" ht="8.25">
      <c r="A9" s="35"/>
      <c r="B9" s="36"/>
      <c r="C9" s="36"/>
      <c r="D9" s="37"/>
      <c r="E9" s="38"/>
      <c r="F9" s="39">
        <f>SUM(F3:F8)</f>
        <v>4333637.5</v>
      </c>
      <c r="G9" s="39">
        <f t="shared" ref="G9:I9" si="0">SUM(G3:G8)</f>
        <v>4477895.34</v>
      </c>
      <c r="H9" s="39">
        <f t="shared" si="0"/>
        <v>4622464.3899999997</v>
      </c>
      <c r="I9" s="39">
        <f t="shared" si="0"/>
        <v>4770772.9399999995</v>
      </c>
      <c r="J9" s="39">
        <f>SUM(J3:J8)</f>
        <v>18204770.170000002</v>
      </c>
    </row>
    <row r="10" spans="1:10" s="22" customFormat="1" ht="8.25">
      <c r="A10" s="30">
        <v>20100</v>
      </c>
      <c r="B10" s="31" t="s">
        <v>296</v>
      </c>
      <c r="C10" s="31" t="s">
        <v>297</v>
      </c>
      <c r="D10" s="32">
        <v>2005000</v>
      </c>
      <c r="E10" s="33" t="s">
        <v>89</v>
      </c>
      <c r="F10" s="34">
        <v>2185373.77</v>
      </c>
      <c r="G10" s="34">
        <v>2326189.59</v>
      </c>
      <c r="H10" s="34">
        <v>2461855.35</v>
      </c>
      <c r="I10" s="34">
        <v>2522552.41</v>
      </c>
      <c r="J10" s="34">
        <v>9495971.1199999992</v>
      </c>
    </row>
    <row r="11" spans="1:10" s="22" customFormat="1" ht="8.25">
      <c r="A11" s="30">
        <v>20100</v>
      </c>
      <c r="B11" s="31" t="s">
        <v>296</v>
      </c>
      <c r="C11" s="31" t="s">
        <v>304</v>
      </c>
      <c r="E11" s="40"/>
      <c r="F11" s="41"/>
      <c r="G11" s="41"/>
      <c r="H11" s="41"/>
      <c r="I11" s="41"/>
      <c r="J11" s="41"/>
    </row>
    <row r="12" spans="1:10" s="22" customFormat="1" ht="8.25">
      <c r="A12" s="30">
        <v>20100</v>
      </c>
      <c r="B12" s="31" t="s">
        <v>296</v>
      </c>
      <c r="C12" s="31" t="s">
        <v>305</v>
      </c>
      <c r="E12" s="40"/>
      <c r="F12" s="41"/>
      <c r="G12" s="41"/>
      <c r="H12" s="41"/>
      <c r="I12" s="41"/>
      <c r="J12" s="41"/>
    </row>
    <row r="13" spans="1:10" s="22" customFormat="1" ht="8.25">
      <c r="A13" s="30">
        <v>20100</v>
      </c>
      <c r="B13" s="31" t="s">
        <v>298</v>
      </c>
      <c r="C13" s="31" t="s">
        <v>297</v>
      </c>
      <c r="D13" s="32">
        <v>2033000</v>
      </c>
      <c r="E13" s="33" t="s">
        <v>115</v>
      </c>
      <c r="F13" s="34">
        <v>190788</v>
      </c>
      <c r="G13" s="34">
        <v>212725</v>
      </c>
      <c r="H13" s="34">
        <v>219923</v>
      </c>
      <c r="I13" s="34">
        <v>247479</v>
      </c>
      <c r="J13" s="34">
        <v>870915</v>
      </c>
    </row>
    <row r="14" spans="1:10" s="22" customFormat="1" ht="8.25">
      <c r="A14" s="30">
        <v>20100</v>
      </c>
      <c r="B14" s="31" t="s">
        <v>299</v>
      </c>
      <c r="C14" s="31" t="s">
        <v>297</v>
      </c>
      <c r="D14" s="32">
        <v>2034000</v>
      </c>
      <c r="E14" s="33" t="s">
        <v>116</v>
      </c>
      <c r="F14" s="34">
        <v>40000</v>
      </c>
      <c r="G14" s="34">
        <v>45000</v>
      </c>
      <c r="H14" s="34">
        <v>45000</v>
      </c>
      <c r="I14" s="34">
        <v>60000</v>
      </c>
      <c r="J14" s="34">
        <v>190000</v>
      </c>
    </row>
    <row r="15" spans="1:10" s="22" customFormat="1" ht="8.25">
      <c r="A15" s="30">
        <v>20100</v>
      </c>
      <c r="B15" s="31" t="s">
        <v>300</v>
      </c>
      <c r="C15" s="31" t="s">
        <v>297</v>
      </c>
      <c r="D15" s="32">
        <v>2035000</v>
      </c>
      <c r="E15" s="33" t="s">
        <v>117</v>
      </c>
      <c r="F15" s="34">
        <v>10000</v>
      </c>
      <c r="G15" s="34">
        <v>12000</v>
      </c>
      <c r="H15" s="34">
        <v>15000</v>
      </c>
      <c r="I15" s="34">
        <v>15000</v>
      </c>
      <c r="J15" s="34">
        <v>52000</v>
      </c>
    </row>
    <row r="16" spans="1:10" s="22" customFormat="1" ht="8.25">
      <c r="A16" s="30">
        <v>20100</v>
      </c>
      <c r="B16" s="31" t="s">
        <v>302</v>
      </c>
      <c r="C16" s="31" t="s">
        <v>303</v>
      </c>
      <c r="D16" s="32">
        <v>2036000</v>
      </c>
      <c r="E16" s="33" t="s">
        <v>86</v>
      </c>
      <c r="F16" s="34">
        <v>5000</v>
      </c>
      <c r="G16" s="34">
        <v>5000</v>
      </c>
      <c r="H16" s="34">
        <v>5000</v>
      </c>
      <c r="I16" s="34">
        <v>5000</v>
      </c>
      <c r="J16" s="34">
        <v>20000</v>
      </c>
    </row>
    <row r="17" spans="1:10" s="22" customFormat="1" ht="8.25">
      <c r="A17" s="30">
        <v>20100</v>
      </c>
      <c r="B17" s="31" t="s">
        <v>306</v>
      </c>
      <c r="C17" s="31" t="s">
        <v>307</v>
      </c>
      <c r="D17" s="32">
        <v>2037000</v>
      </c>
      <c r="E17" s="33" t="s">
        <v>118</v>
      </c>
      <c r="F17" s="34">
        <v>9000</v>
      </c>
      <c r="G17" s="34">
        <v>12000</v>
      </c>
      <c r="H17" s="34">
        <v>15000</v>
      </c>
      <c r="I17" s="34">
        <v>25000</v>
      </c>
      <c r="J17" s="34">
        <v>61000</v>
      </c>
    </row>
    <row r="18" spans="1:10" s="22" customFormat="1" ht="8.25">
      <c r="A18" s="30">
        <v>20100</v>
      </c>
      <c r="B18" s="31" t="s">
        <v>308</v>
      </c>
      <c r="C18" s="31" t="s">
        <v>309</v>
      </c>
      <c r="D18" s="32">
        <v>2038000</v>
      </c>
      <c r="E18" s="33" t="s">
        <v>119</v>
      </c>
      <c r="F18" s="34">
        <v>8000</v>
      </c>
      <c r="G18" s="34">
        <v>10000</v>
      </c>
      <c r="H18" s="34">
        <v>12000</v>
      </c>
      <c r="I18" s="34">
        <v>15000</v>
      </c>
      <c r="J18" s="34">
        <v>45000</v>
      </c>
    </row>
    <row r="19" spans="1:10" s="22" customFormat="1" ht="8.25">
      <c r="A19" s="30">
        <v>20100</v>
      </c>
      <c r="B19" s="31" t="s">
        <v>301</v>
      </c>
      <c r="C19" s="59">
        <v>41220002</v>
      </c>
      <c r="E19" s="40"/>
      <c r="F19" s="54">
        <v>5000</v>
      </c>
      <c r="G19" s="54">
        <v>5000</v>
      </c>
      <c r="H19" s="54">
        <v>5000</v>
      </c>
      <c r="I19" s="54">
        <v>5000</v>
      </c>
      <c r="J19" s="55">
        <f>SUM(F19:I19)</f>
        <v>20000</v>
      </c>
    </row>
    <row r="20" spans="1:10" s="22" customFormat="1" ht="8.25">
      <c r="A20" s="30">
        <v>20200</v>
      </c>
      <c r="B20" s="31" t="s">
        <v>310</v>
      </c>
      <c r="C20" s="31" t="s">
        <v>311</v>
      </c>
      <c r="D20" s="32">
        <v>2039000</v>
      </c>
      <c r="E20" s="33" t="s">
        <v>120</v>
      </c>
      <c r="F20" s="34">
        <v>10000</v>
      </c>
      <c r="G20" s="34">
        <v>12000</v>
      </c>
      <c r="H20" s="34">
        <v>15000</v>
      </c>
      <c r="I20" s="34">
        <v>25000</v>
      </c>
      <c r="J20" s="34">
        <v>62000</v>
      </c>
    </row>
    <row r="21" spans="1:10" s="22" customFormat="1" ht="8.25">
      <c r="A21" s="30">
        <v>20300</v>
      </c>
      <c r="B21" s="31" t="s">
        <v>312</v>
      </c>
      <c r="C21" s="31" t="s">
        <v>313</v>
      </c>
      <c r="D21" s="32">
        <v>2040000</v>
      </c>
      <c r="E21" s="33" t="s">
        <v>121</v>
      </c>
      <c r="F21" s="34">
        <v>18000</v>
      </c>
      <c r="G21" s="34">
        <v>21000</v>
      </c>
      <c r="H21" s="34">
        <v>25000</v>
      </c>
      <c r="I21" s="34">
        <v>38000</v>
      </c>
      <c r="J21" s="34">
        <v>102000</v>
      </c>
    </row>
    <row r="22" spans="1:10" s="22" customFormat="1" ht="8.25">
      <c r="A22" s="30">
        <v>20400</v>
      </c>
      <c r="B22" s="31" t="s">
        <v>318</v>
      </c>
      <c r="C22" s="31" t="s">
        <v>309</v>
      </c>
      <c r="D22" s="32">
        <v>2041000</v>
      </c>
      <c r="E22" s="33" t="s">
        <v>122</v>
      </c>
      <c r="F22" s="34">
        <v>6000</v>
      </c>
      <c r="G22" s="34">
        <v>7000</v>
      </c>
      <c r="H22" s="34">
        <v>12000</v>
      </c>
      <c r="I22" s="34">
        <v>20000</v>
      </c>
      <c r="J22" s="34">
        <v>45000</v>
      </c>
    </row>
    <row r="23" spans="1:10" s="22" customFormat="1" ht="8.25">
      <c r="A23" s="30">
        <v>20400</v>
      </c>
      <c r="B23" s="31" t="s">
        <v>316</v>
      </c>
      <c r="C23" s="31" t="s">
        <v>317</v>
      </c>
      <c r="D23" s="32">
        <v>2042000</v>
      </c>
      <c r="E23" s="42" t="s">
        <v>123</v>
      </c>
      <c r="F23" s="43">
        <v>2000</v>
      </c>
      <c r="G23" s="43">
        <v>3000</v>
      </c>
      <c r="H23" s="43">
        <v>4000</v>
      </c>
      <c r="I23" s="43">
        <v>5000</v>
      </c>
      <c r="J23" s="43">
        <v>14000</v>
      </c>
    </row>
    <row r="24" spans="1:10" s="22" customFormat="1" ht="8.25">
      <c r="A24" s="30">
        <v>20400</v>
      </c>
      <c r="B24" s="31" t="s">
        <v>314</v>
      </c>
      <c r="C24" s="31" t="s">
        <v>315</v>
      </c>
      <c r="D24" s="32">
        <v>2259000</v>
      </c>
      <c r="E24" s="33" t="s">
        <v>280</v>
      </c>
      <c r="F24" s="34">
        <v>2750</v>
      </c>
      <c r="G24" s="34">
        <v>2750</v>
      </c>
      <c r="H24" s="34">
        <v>2750</v>
      </c>
      <c r="I24" s="34">
        <v>2750.29</v>
      </c>
      <c r="J24" s="34">
        <v>11000.29</v>
      </c>
    </row>
    <row r="25" spans="1:10" s="22" customFormat="1" ht="8.25">
      <c r="A25" s="30"/>
      <c r="B25" s="31"/>
      <c r="C25" s="31"/>
      <c r="D25" s="32"/>
      <c r="E25" s="33"/>
      <c r="F25" s="39">
        <f>SUM(F10:F24)</f>
        <v>2491911.77</v>
      </c>
      <c r="G25" s="39">
        <f t="shared" ref="G25:I25" si="1">SUM(G10:G24)</f>
        <v>2673664.59</v>
      </c>
      <c r="H25" s="39">
        <f t="shared" si="1"/>
        <v>2837528.35</v>
      </c>
      <c r="I25" s="39">
        <f t="shared" si="1"/>
        <v>2985781.7</v>
      </c>
      <c r="J25" s="39">
        <f>SUM(J10:J24)</f>
        <v>10988886.409999998</v>
      </c>
    </row>
    <row r="26" spans="1:10" s="22" customFormat="1" ht="8.25">
      <c r="A26" s="30">
        <v>30100</v>
      </c>
      <c r="B26" s="31" t="s">
        <v>319</v>
      </c>
      <c r="C26" s="31" t="s">
        <v>297</v>
      </c>
      <c r="E26" s="40"/>
      <c r="F26" s="41"/>
      <c r="G26" s="41"/>
      <c r="H26" s="41"/>
      <c r="I26" s="41"/>
      <c r="J26" s="41"/>
    </row>
    <row r="27" spans="1:10" s="22" customFormat="1" ht="8.25">
      <c r="A27" s="30">
        <v>30100</v>
      </c>
      <c r="B27" s="31" t="s">
        <v>319</v>
      </c>
      <c r="C27" s="31" t="s">
        <v>304</v>
      </c>
      <c r="E27" s="40"/>
      <c r="F27" s="41"/>
      <c r="G27" s="41"/>
      <c r="H27" s="41"/>
      <c r="I27" s="41"/>
      <c r="J27" s="41"/>
    </row>
    <row r="28" spans="1:10" s="22" customFormat="1" ht="8.25">
      <c r="A28" s="30">
        <v>30100</v>
      </c>
      <c r="B28" s="31" t="s">
        <v>319</v>
      </c>
      <c r="C28" s="31" t="s">
        <v>305</v>
      </c>
      <c r="D28" s="32">
        <v>2006000</v>
      </c>
      <c r="E28" s="33" t="s">
        <v>90</v>
      </c>
      <c r="F28" s="34">
        <v>705811.75</v>
      </c>
      <c r="G28" s="34">
        <v>761843.08</v>
      </c>
      <c r="H28" s="34">
        <v>815386.81</v>
      </c>
      <c r="I28" s="34">
        <v>832798.82</v>
      </c>
      <c r="J28" s="34">
        <v>3115840.46</v>
      </c>
    </row>
    <row r="29" spans="1:10" s="22" customFormat="1" ht="8.25">
      <c r="A29" s="30">
        <v>30100</v>
      </c>
      <c r="B29" s="31" t="s">
        <v>320</v>
      </c>
      <c r="C29" s="31" t="s">
        <v>297</v>
      </c>
      <c r="D29" s="32">
        <v>2043000</v>
      </c>
      <c r="E29" s="33" t="s">
        <v>124</v>
      </c>
      <c r="F29" s="34">
        <v>10000</v>
      </c>
      <c r="G29" s="34">
        <v>15000</v>
      </c>
      <c r="H29" s="34">
        <v>15000</v>
      </c>
      <c r="I29" s="34">
        <v>20000</v>
      </c>
      <c r="J29" s="34">
        <v>60000</v>
      </c>
    </row>
    <row r="30" spans="1:10" s="22" customFormat="1" ht="8.25">
      <c r="A30" s="30">
        <v>30100</v>
      </c>
      <c r="B30" s="31" t="s">
        <v>321</v>
      </c>
      <c r="C30" s="31" t="s">
        <v>303</v>
      </c>
      <c r="D30" s="32">
        <v>2044000</v>
      </c>
      <c r="E30" s="33" t="s">
        <v>86</v>
      </c>
      <c r="F30" s="34">
        <v>2000</v>
      </c>
      <c r="G30" s="34">
        <v>5000</v>
      </c>
      <c r="H30" s="34">
        <v>5000</v>
      </c>
      <c r="I30" s="34">
        <v>5000</v>
      </c>
      <c r="J30" s="34">
        <v>17000</v>
      </c>
    </row>
    <row r="31" spans="1:10" s="22" customFormat="1" ht="8.25">
      <c r="A31" s="30">
        <v>30100</v>
      </c>
      <c r="B31" s="31" t="s">
        <v>327</v>
      </c>
      <c r="C31" s="31" t="s">
        <v>328</v>
      </c>
      <c r="D31" s="32">
        <v>2045000</v>
      </c>
      <c r="E31" s="33" t="s">
        <v>125</v>
      </c>
      <c r="F31" s="34">
        <v>40000</v>
      </c>
      <c r="G31" s="34">
        <v>45000</v>
      </c>
      <c r="H31" s="34">
        <v>50000</v>
      </c>
      <c r="I31" s="34">
        <v>50000</v>
      </c>
      <c r="J31" s="34">
        <v>185000</v>
      </c>
    </row>
    <row r="32" spans="1:10" s="22" customFormat="1" ht="8.25">
      <c r="A32" s="30">
        <v>30100</v>
      </c>
      <c r="B32" s="31" t="s">
        <v>322</v>
      </c>
      <c r="C32" s="31" t="s">
        <v>323</v>
      </c>
      <c r="D32" s="32">
        <v>2046000</v>
      </c>
      <c r="E32" s="33" t="s">
        <v>126</v>
      </c>
      <c r="F32" s="34">
        <v>25000</v>
      </c>
      <c r="G32" s="34">
        <v>30000</v>
      </c>
      <c r="H32" s="34">
        <v>40000</v>
      </c>
      <c r="I32" s="34">
        <v>60000</v>
      </c>
      <c r="J32" s="34">
        <v>155000</v>
      </c>
    </row>
    <row r="33" spans="1:10" s="22" customFormat="1" ht="8.25">
      <c r="A33" s="30">
        <v>30100</v>
      </c>
      <c r="B33" s="31" t="s">
        <v>324</v>
      </c>
      <c r="C33" s="31" t="s">
        <v>325</v>
      </c>
      <c r="D33" s="32">
        <v>2047000</v>
      </c>
      <c r="E33" s="33" t="s">
        <v>127</v>
      </c>
      <c r="F33" s="34">
        <v>1000</v>
      </c>
      <c r="G33" s="34">
        <v>5000</v>
      </c>
      <c r="H33" s="34">
        <v>5000</v>
      </c>
      <c r="I33" s="34">
        <v>10000</v>
      </c>
      <c r="J33" s="34">
        <v>21000</v>
      </c>
    </row>
    <row r="34" spans="1:10" s="22" customFormat="1" ht="8.25">
      <c r="A34" s="30">
        <v>30100</v>
      </c>
      <c r="B34" s="31" t="s">
        <v>326</v>
      </c>
      <c r="C34" s="31" t="s">
        <v>325</v>
      </c>
      <c r="D34" s="32">
        <v>2048000</v>
      </c>
      <c r="E34" s="33" t="s">
        <v>128</v>
      </c>
      <c r="F34" s="34">
        <v>93418.65</v>
      </c>
      <c r="G34" s="34">
        <v>72245.03</v>
      </c>
      <c r="H34" s="34">
        <v>80088.42</v>
      </c>
      <c r="I34" s="34">
        <v>80990.990000000005</v>
      </c>
      <c r="J34" s="34">
        <v>326743.09000000003</v>
      </c>
    </row>
    <row r="35" spans="1:10" s="22" customFormat="1" ht="8.25">
      <c r="A35" s="30">
        <v>30100</v>
      </c>
      <c r="B35" s="31" t="s">
        <v>301</v>
      </c>
      <c r="C35" s="31" t="s">
        <v>297</v>
      </c>
      <c r="E35" s="40"/>
      <c r="F35" s="54">
        <v>5000</v>
      </c>
      <c r="G35" s="54">
        <v>5000</v>
      </c>
      <c r="H35" s="54">
        <v>5000</v>
      </c>
      <c r="I35" s="54">
        <v>5000</v>
      </c>
      <c r="J35" s="55">
        <f>SUM(F35:I35)</f>
        <v>20000</v>
      </c>
    </row>
    <row r="36" spans="1:10" s="22" customFormat="1" ht="8.25">
      <c r="A36" s="30">
        <v>30200</v>
      </c>
      <c r="B36" s="31" t="s">
        <v>329</v>
      </c>
      <c r="C36" s="31" t="s">
        <v>330</v>
      </c>
      <c r="D36" s="22" t="s">
        <v>15</v>
      </c>
      <c r="E36" s="33" t="s">
        <v>14</v>
      </c>
      <c r="F36" s="34">
        <v>5000</v>
      </c>
      <c r="G36" s="34">
        <v>8000</v>
      </c>
      <c r="H36" s="34">
        <v>10000</v>
      </c>
      <c r="I36" s="34">
        <v>10000</v>
      </c>
      <c r="J36" s="34">
        <v>33000</v>
      </c>
    </row>
    <row r="37" spans="1:10" s="22" customFormat="1" ht="8.25">
      <c r="A37" s="30">
        <v>30200</v>
      </c>
      <c r="B37" s="31" t="s">
        <v>331</v>
      </c>
      <c r="C37" s="31" t="s">
        <v>330</v>
      </c>
      <c r="D37" s="32">
        <v>2049000</v>
      </c>
      <c r="E37" s="33" t="s">
        <v>129</v>
      </c>
      <c r="F37" s="34">
        <v>149158</v>
      </c>
      <c r="G37" s="34">
        <v>151376</v>
      </c>
      <c r="H37" s="34">
        <v>162951</v>
      </c>
      <c r="I37" s="34">
        <v>211958</v>
      </c>
      <c r="J37" s="34">
        <v>675443</v>
      </c>
    </row>
    <row r="38" spans="1:10" s="22" customFormat="1" ht="8.25">
      <c r="A38" s="30">
        <v>30200</v>
      </c>
      <c r="B38" s="31" t="s">
        <v>332</v>
      </c>
      <c r="C38" s="31" t="s">
        <v>330</v>
      </c>
      <c r="D38" s="32">
        <v>2050000</v>
      </c>
      <c r="E38" s="33" t="s">
        <v>130</v>
      </c>
      <c r="F38" s="34">
        <v>134000</v>
      </c>
      <c r="G38" s="34">
        <v>140000</v>
      </c>
      <c r="H38" s="34">
        <v>147000</v>
      </c>
      <c r="I38" s="34">
        <v>173000</v>
      </c>
      <c r="J38" s="34">
        <v>594000</v>
      </c>
    </row>
    <row r="39" spans="1:10" s="22" customFormat="1" ht="8.25">
      <c r="A39" s="30">
        <v>30200</v>
      </c>
      <c r="B39" s="31" t="s">
        <v>333</v>
      </c>
      <c r="C39" s="31" t="s">
        <v>330</v>
      </c>
      <c r="D39" s="32">
        <v>2051000</v>
      </c>
      <c r="E39" s="33" t="s">
        <v>131</v>
      </c>
      <c r="F39" s="34">
        <v>5000</v>
      </c>
      <c r="G39" s="34">
        <v>5000</v>
      </c>
      <c r="H39" s="34">
        <v>5000</v>
      </c>
      <c r="I39" s="34">
        <v>8000</v>
      </c>
      <c r="J39" s="34">
        <v>23000</v>
      </c>
    </row>
    <row r="40" spans="1:10" s="22" customFormat="1" ht="8.25">
      <c r="A40" s="30">
        <v>30200</v>
      </c>
      <c r="B40" s="31" t="s">
        <v>334</v>
      </c>
      <c r="C40" s="31" t="s">
        <v>330</v>
      </c>
      <c r="D40" s="32">
        <v>2052000</v>
      </c>
      <c r="E40" s="33" t="s">
        <v>132</v>
      </c>
      <c r="F40" s="34">
        <v>20000</v>
      </c>
      <c r="G40" s="34">
        <v>40000</v>
      </c>
      <c r="H40" s="34">
        <v>40000</v>
      </c>
      <c r="I40" s="34">
        <v>50000</v>
      </c>
      <c r="J40" s="34">
        <v>150000</v>
      </c>
    </row>
    <row r="41" spans="1:10" s="22" customFormat="1" ht="8.25">
      <c r="A41" s="30">
        <v>30200</v>
      </c>
      <c r="B41" s="31" t="s">
        <v>335</v>
      </c>
      <c r="C41" s="31" t="s">
        <v>330</v>
      </c>
      <c r="D41" s="32">
        <v>2053000</v>
      </c>
      <c r="E41" s="33" t="s">
        <v>133</v>
      </c>
      <c r="F41" s="34">
        <v>5000</v>
      </c>
      <c r="G41" s="34">
        <v>5000</v>
      </c>
      <c r="H41" s="34">
        <v>8000</v>
      </c>
      <c r="I41" s="34">
        <v>10000</v>
      </c>
      <c r="J41" s="34">
        <v>28000</v>
      </c>
    </row>
    <row r="42" spans="1:10" s="22" customFormat="1" ht="8.25">
      <c r="A42" s="30">
        <v>30200</v>
      </c>
      <c r="B42" s="31" t="s">
        <v>336</v>
      </c>
      <c r="C42" s="31" t="s">
        <v>330</v>
      </c>
      <c r="D42" s="32">
        <v>2054000</v>
      </c>
      <c r="E42" s="33" t="s">
        <v>134</v>
      </c>
      <c r="F42" s="34">
        <v>5000</v>
      </c>
      <c r="G42" s="34">
        <v>5000</v>
      </c>
      <c r="H42" s="34">
        <v>8000</v>
      </c>
      <c r="I42" s="34">
        <v>10000</v>
      </c>
      <c r="J42" s="34">
        <v>28000</v>
      </c>
    </row>
    <row r="43" spans="1:10" s="22" customFormat="1" ht="8.25">
      <c r="A43" s="30"/>
      <c r="B43" s="31"/>
      <c r="C43" s="31"/>
      <c r="D43" s="32"/>
      <c r="E43" s="33"/>
      <c r="F43" s="39">
        <f>SUM(F26:F42)</f>
        <v>1205388.3999999999</v>
      </c>
      <c r="G43" s="39">
        <f t="shared" ref="G43:J43" si="2">SUM(G26:G42)</f>
        <v>1293464.1099999999</v>
      </c>
      <c r="H43" s="39">
        <f t="shared" si="2"/>
        <v>1396426.23</v>
      </c>
      <c r="I43" s="39">
        <f t="shared" si="2"/>
        <v>1536747.81</v>
      </c>
      <c r="J43" s="39">
        <f t="shared" si="2"/>
        <v>5432026.5499999998</v>
      </c>
    </row>
    <row r="44" spans="1:10" s="22" customFormat="1" ht="8.25">
      <c r="A44" s="30">
        <v>40100</v>
      </c>
      <c r="B44" s="31" t="s">
        <v>341</v>
      </c>
      <c r="C44" s="31" t="s">
        <v>297</v>
      </c>
      <c r="E44" s="40"/>
      <c r="F44" s="41"/>
      <c r="G44" s="41"/>
      <c r="H44" s="41"/>
      <c r="I44" s="41"/>
      <c r="J44" s="41"/>
    </row>
    <row r="45" spans="1:10" s="22" customFormat="1" ht="8.25">
      <c r="A45" s="30">
        <v>40100</v>
      </c>
      <c r="B45" s="31" t="s">
        <v>341</v>
      </c>
      <c r="C45" s="31" t="s">
        <v>304</v>
      </c>
      <c r="E45" s="40"/>
      <c r="F45" s="41"/>
      <c r="G45" s="41"/>
      <c r="H45" s="41"/>
      <c r="I45" s="41"/>
      <c r="J45" s="41"/>
    </row>
    <row r="46" spans="1:10" s="22" customFormat="1" ht="8.25">
      <c r="A46" s="30">
        <v>40100</v>
      </c>
      <c r="B46" s="31" t="s">
        <v>341</v>
      </c>
      <c r="C46" s="31" t="s">
        <v>305</v>
      </c>
      <c r="D46" s="32">
        <v>2007000</v>
      </c>
      <c r="E46" s="33" t="s">
        <v>91</v>
      </c>
      <c r="F46" s="34">
        <v>1797109.27</v>
      </c>
      <c r="G46" s="34">
        <v>1947617.28</v>
      </c>
      <c r="H46" s="34">
        <v>2091178.78</v>
      </c>
      <c r="I46" s="34">
        <v>2133883.67</v>
      </c>
      <c r="J46" s="34">
        <v>7969789</v>
      </c>
    </row>
    <row r="47" spans="1:10" s="22" customFormat="1" ht="8.25">
      <c r="A47" s="30">
        <v>40100</v>
      </c>
      <c r="B47" s="31" t="s">
        <v>337</v>
      </c>
      <c r="C47" s="31" t="s">
        <v>338</v>
      </c>
      <c r="D47" s="32">
        <v>2055000</v>
      </c>
      <c r="E47" s="33" t="s">
        <v>135</v>
      </c>
      <c r="F47" s="34">
        <v>20000</v>
      </c>
      <c r="G47" s="34">
        <v>20000</v>
      </c>
      <c r="H47" s="34">
        <v>20000</v>
      </c>
      <c r="I47" s="34">
        <v>20000</v>
      </c>
      <c r="J47" s="34">
        <v>80000</v>
      </c>
    </row>
    <row r="48" spans="1:10" s="22" customFormat="1" ht="8.25">
      <c r="A48" s="30">
        <v>40100</v>
      </c>
      <c r="B48" s="31" t="s">
        <v>339</v>
      </c>
      <c r="C48" s="31" t="s">
        <v>338</v>
      </c>
      <c r="D48" s="32">
        <v>2056000</v>
      </c>
      <c r="E48" s="33" t="s">
        <v>136</v>
      </c>
      <c r="F48" s="34">
        <v>67185.48</v>
      </c>
      <c r="G48" s="34">
        <v>62987.93</v>
      </c>
      <c r="H48" s="34">
        <v>64707.62</v>
      </c>
      <c r="I48" s="34">
        <v>100000</v>
      </c>
      <c r="J48" s="34">
        <v>294881.03000000003</v>
      </c>
    </row>
    <row r="49" spans="1:10" s="22" customFormat="1" ht="8.25">
      <c r="A49" s="30">
        <v>40100</v>
      </c>
      <c r="B49" s="31" t="s">
        <v>340</v>
      </c>
      <c r="C49" s="31" t="s">
        <v>338</v>
      </c>
      <c r="D49" s="32">
        <v>2057000</v>
      </c>
      <c r="E49" s="33" t="s">
        <v>137</v>
      </c>
      <c r="F49" s="34">
        <v>30000</v>
      </c>
      <c r="G49" s="34">
        <v>35000</v>
      </c>
      <c r="H49" s="34">
        <v>40000</v>
      </c>
      <c r="I49" s="34">
        <v>45000</v>
      </c>
      <c r="J49" s="34">
        <v>150000</v>
      </c>
    </row>
    <row r="50" spans="1:10" s="22" customFormat="1" ht="8.25">
      <c r="A50" s="30">
        <v>40100</v>
      </c>
      <c r="B50" s="31" t="s">
        <v>342</v>
      </c>
      <c r="C50" s="31" t="s">
        <v>303</v>
      </c>
      <c r="D50" s="32">
        <v>2058000</v>
      </c>
      <c r="E50" s="33" t="s">
        <v>86</v>
      </c>
      <c r="F50" s="34">
        <v>5000</v>
      </c>
      <c r="G50" s="34">
        <v>5000</v>
      </c>
      <c r="H50" s="34">
        <v>5000</v>
      </c>
      <c r="I50" s="34">
        <v>5000</v>
      </c>
      <c r="J50" s="34">
        <v>20000</v>
      </c>
    </row>
    <row r="51" spans="1:10" s="22" customFormat="1" ht="8.25">
      <c r="A51" s="30">
        <v>40100</v>
      </c>
      <c r="B51" s="31" t="s">
        <v>343</v>
      </c>
      <c r="C51" s="31" t="s">
        <v>344</v>
      </c>
      <c r="D51" s="32">
        <v>2059000</v>
      </c>
      <c r="E51" s="33" t="s">
        <v>138</v>
      </c>
      <c r="F51" s="34">
        <v>10000</v>
      </c>
      <c r="G51" s="34">
        <v>15000</v>
      </c>
      <c r="H51" s="34">
        <v>20000</v>
      </c>
      <c r="I51" s="34">
        <v>25000</v>
      </c>
      <c r="J51" s="34">
        <v>70000</v>
      </c>
    </row>
    <row r="52" spans="1:10" s="22" customFormat="1" ht="8.25">
      <c r="A52" s="30">
        <v>40100</v>
      </c>
      <c r="B52" s="31" t="s">
        <v>301</v>
      </c>
      <c r="C52" s="31" t="s">
        <v>297</v>
      </c>
      <c r="F52" s="54">
        <v>5000</v>
      </c>
      <c r="G52" s="54">
        <v>5000</v>
      </c>
      <c r="H52" s="54">
        <v>5000</v>
      </c>
      <c r="I52" s="54">
        <v>5000</v>
      </c>
      <c r="J52" s="55">
        <f>SUM(F52:I52)</f>
        <v>20000</v>
      </c>
    </row>
    <row r="53" spans="1:10" s="22" customFormat="1" ht="8.25">
      <c r="A53" s="30">
        <v>40200</v>
      </c>
      <c r="B53" s="31" t="s">
        <v>345</v>
      </c>
      <c r="C53" s="31" t="s">
        <v>346</v>
      </c>
      <c r="D53" s="32">
        <v>2060000</v>
      </c>
      <c r="E53" s="33" t="s">
        <v>139</v>
      </c>
      <c r="F53" s="34">
        <v>20000</v>
      </c>
      <c r="G53" s="34">
        <v>30000</v>
      </c>
      <c r="H53" s="34">
        <v>35000</v>
      </c>
      <c r="I53" s="34">
        <v>50446.33</v>
      </c>
      <c r="J53" s="34">
        <v>135446.32999999999</v>
      </c>
    </row>
    <row r="54" spans="1:10" s="22" customFormat="1" ht="8.25">
      <c r="A54" s="30">
        <v>40200</v>
      </c>
      <c r="B54" s="31" t="s">
        <v>349</v>
      </c>
      <c r="C54" s="31" t="s">
        <v>350</v>
      </c>
      <c r="D54" s="32">
        <v>2061000</v>
      </c>
      <c r="E54" s="33" t="s">
        <v>140</v>
      </c>
      <c r="F54" s="34">
        <v>10000</v>
      </c>
      <c r="G54" s="34">
        <v>15000</v>
      </c>
      <c r="H54" s="34">
        <v>15000</v>
      </c>
      <c r="I54" s="34">
        <v>15000</v>
      </c>
      <c r="J54" s="34">
        <v>55000</v>
      </c>
    </row>
    <row r="55" spans="1:10" s="22" customFormat="1" ht="8.25">
      <c r="A55" s="30">
        <v>40200</v>
      </c>
      <c r="B55" s="31" t="s">
        <v>351</v>
      </c>
      <c r="C55" s="31" t="s">
        <v>350</v>
      </c>
      <c r="D55" s="32">
        <v>2062000</v>
      </c>
      <c r="E55" s="33" t="s">
        <v>141</v>
      </c>
      <c r="F55" s="34">
        <v>20000</v>
      </c>
      <c r="G55" s="34">
        <v>22000</v>
      </c>
      <c r="H55" s="34">
        <v>22000</v>
      </c>
      <c r="I55" s="34">
        <v>25000</v>
      </c>
      <c r="J55" s="34">
        <v>89000</v>
      </c>
    </row>
    <row r="56" spans="1:10" s="22" customFormat="1" ht="8.25">
      <c r="A56" s="30">
        <v>40200</v>
      </c>
      <c r="B56" s="31" t="s">
        <v>352</v>
      </c>
      <c r="C56" s="31" t="s">
        <v>350</v>
      </c>
      <c r="D56" s="32">
        <v>2063000</v>
      </c>
      <c r="E56" s="33" t="s">
        <v>142</v>
      </c>
      <c r="F56" s="34">
        <v>15000</v>
      </c>
      <c r="G56" s="34">
        <v>20000</v>
      </c>
      <c r="H56" s="34">
        <v>20000</v>
      </c>
      <c r="I56" s="34">
        <v>20000</v>
      </c>
      <c r="J56" s="34">
        <v>75000</v>
      </c>
    </row>
    <row r="57" spans="1:10" s="22" customFormat="1" ht="8.25">
      <c r="A57" s="30">
        <v>40200</v>
      </c>
      <c r="B57" s="31" t="s">
        <v>347</v>
      </c>
      <c r="C57" s="31" t="s">
        <v>348</v>
      </c>
      <c r="D57" s="32">
        <v>2064000</v>
      </c>
      <c r="E57" s="33" t="s">
        <v>143</v>
      </c>
      <c r="F57" s="34">
        <v>10000</v>
      </c>
      <c r="G57" s="34">
        <v>10000</v>
      </c>
      <c r="H57" s="34">
        <v>15000</v>
      </c>
      <c r="I57" s="34">
        <v>15000</v>
      </c>
      <c r="J57" s="34">
        <v>50000</v>
      </c>
    </row>
    <row r="58" spans="1:10" s="22" customFormat="1" ht="8.25">
      <c r="A58" s="30"/>
      <c r="B58" s="31"/>
      <c r="C58" s="31"/>
      <c r="D58" s="32"/>
      <c r="E58" s="33"/>
      <c r="F58" s="39">
        <f>SUM(F44:F57)</f>
        <v>2009294.75</v>
      </c>
      <c r="G58" s="39">
        <f t="shared" ref="G58:J58" si="3">SUM(G44:G57)</f>
        <v>2187605.21</v>
      </c>
      <c r="H58" s="39">
        <f t="shared" si="3"/>
        <v>2352886.4000000004</v>
      </c>
      <c r="I58" s="39">
        <f t="shared" si="3"/>
        <v>2459330</v>
      </c>
      <c r="J58" s="39">
        <f t="shared" si="3"/>
        <v>9009116.3600000013</v>
      </c>
    </row>
    <row r="59" spans="1:10" s="22" customFormat="1" ht="8.25">
      <c r="A59" s="30">
        <v>50100</v>
      </c>
      <c r="B59" s="31" t="s">
        <v>367</v>
      </c>
      <c r="C59" s="31" t="s">
        <v>368</v>
      </c>
      <c r="D59" s="22" t="s">
        <v>9</v>
      </c>
      <c r="E59" s="33" t="s">
        <v>8</v>
      </c>
      <c r="F59" s="34">
        <f>7426361.59-288304.98</f>
        <v>7138056.6099999994</v>
      </c>
      <c r="G59" s="34">
        <f>8784086.45-298655.13</f>
        <v>8485431.3199999984</v>
      </c>
      <c r="H59" s="34">
        <f>10056038.82-309376.85</f>
        <v>9746661.9700000007</v>
      </c>
      <c r="I59" s="34">
        <f>10081102.78-320483.48</f>
        <v>9760619.2999999989</v>
      </c>
      <c r="J59" s="34">
        <f>36347589.64-1216820.44</f>
        <v>35130769.200000003</v>
      </c>
    </row>
    <row r="60" spans="1:10" s="22" customFormat="1" ht="8.25">
      <c r="A60" s="30">
        <v>50100</v>
      </c>
      <c r="B60" s="31" t="s">
        <v>353</v>
      </c>
      <c r="C60" s="31" t="s">
        <v>297</v>
      </c>
      <c r="D60" s="32">
        <v>1003000</v>
      </c>
      <c r="E60" s="33" t="s">
        <v>52</v>
      </c>
      <c r="F60" s="34">
        <v>1</v>
      </c>
      <c r="G60" s="34">
        <v>1</v>
      </c>
      <c r="H60" s="34">
        <v>1</v>
      </c>
      <c r="I60" s="34">
        <v>1</v>
      </c>
      <c r="J60" s="34">
        <v>4</v>
      </c>
    </row>
    <row r="61" spans="1:10" s="22" customFormat="1" ht="8.25">
      <c r="A61" s="30">
        <v>50100</v>
      </c>
      <c r="B61" s="31" t="s">
        <v>362</v>
      </c>
      <c r="C61" s="31" t="s">
        <v>363</v>
      </c>
      <c r="D61" s="32">
        <v>1004000</v>
      </c>
      <c r="E61" s="33" t="s">
        <v>53</v>
      </c>
      <c r="F61" s="34">
        <v>20000</v>
      </c>
      <c r="G61" s="34">
        <v>22620.6</v>
      </c>
      <c r="H61" s="34">
        <v>25000</v>
      </c>
      <c r="I61" s="34">
        <v>30000</v>
      </c>
      <c r="J61" s="34">
        <v>97620.6</v>
      </c>
    </row>
    <row r="62" spans="1:10" s="22" customFormat="1" ht="8.25">
      <c r="A62" s="30">
        <v>50100</v>
      </c>
      <c r="B62" s="31" t="s">
        <v>354</v>
      </c>
      <c r="C62" s="31" t="s">
        <v>297</v>
      </c>
      <c r="D62" s="32">
        <v>1005000</v>
      </c>
      <c r="E62" s="33" t="s">
        <v>54</v>
      </c>
      <c r="F62" s="34">
        <v>1</v>
      </c>
      <c r="G62" s="34">
        <v>1</v>
      </c>
      <c r="H62" s="34">
        <v>1</v>
      </c>
      <c r="I62" s="34">
        <v>1</v>
      </c>
      <c r="J62" s="34">
        <v>4</v>
      </c>
    </row>
    <row r="63" spans="1:10" s="22" customFormat="1" ht="8.25">
      <c r="A63" s="30">
        <v>50100</v>
      </c>
      <c r="B63" s="31" t="s">
        <v>355</v>
      </c>
      <c r="C63" s="31" t="s">
        <v>297</v>
      </c>
    </row>
    <row r="64" spans="1:10" s="22" customFormat="1" ht="8.25">
      <c r="A64" s="30">
        <v>50100</v>
      </c>
      <c r="B64" s="31" t="s">
        <v>355</v>
      </c>
      <c r="C64" s="31" t="s">
        <v>304</v>
      </c>
      <c r="E64" s="40"/>
      <c r="F64" s="41"/>
      <c r="G64" s="41"/>
      <c r="H64" s="41"/>
      <c r="I64" s="41"/>
      <c r="J64" s="41"/>
    </row>
    <row r="65" spans="1:10" s="22" customFormat="1" ht="8.25">
      <c r="A65" s="30">
        <v>50100</v>
      </c>
      <c r="B65" s="31" t="s">
        <v>355</v>
      </c>
      <c r="C65" s="31" t="s">
        <v>305</v>
      </c>
      <c r="D65" s="32">
        <v>2008000</v>
      </c>
      <c r="E65" s="33" t="s">
        <v>92</v>
      </c>
      <c r="F65" s="34">
        <v>2864233.2</v>
      </c>
      <c r="G65" s="34">
        <v>3181510.01</v>
      </c>
      <c r="H65" s="34">
        <v>3481669.55</v>
      </c>
      <c r="I65" s="34">
        <v>3533659.18</v>
      </c>
      <c r="J65" s="34">
        <v>13061071.939999999</v>
      </c>
    </row>
    <row r="66" spans="1:10" s="22" customFormat="1" ht="8.25">
      <c r="A66" s="30">
        <v>50100</v>
      </c>
      <c r="B66" s="31" t="s">
        <v>356</v>
      </c>
      <c r="C66" s="31" t="s">
        <v>297</v>
      </c>
      <c r="D66" s="32">
        <v>2065000</v>
      </c>
      <c r="E66" s="33" t="s">
        <v>136</v>
      </c>
      <c r="F66" s="34">
        <v>101270.05</v>
      </c>
      <c r="G66" s="34">
        <v>116987.88</v>
      </c>
      <c r="H66" s="34">
        <v>125739.03</v>
      </c>
      <c r="I66" s="34">
        <v>150000</v>
      </c>
      <c r="J66" s="34">
        <v>493996.96</v>
      </c>
    </row>
    <row r="67" spans="1:10" s="22" customFormat="1" ht="8.25">
      <c r="A67" s="30">
        <v>50100</v>
      </c>
      <c r="B67" s="31" t="s">
        <v>357</v>
      </c>
      <c r="C67" s="31" t="s">
        <v>297</v>
      </c>
      <c r="D67" s="32">
        <v>2066000</v>
      </c>
      <c r="E67" s="33" t="s">
        <v>144</v>
      </c>
      <c r="F67" s="34">
        <v>2000</v>
      </c>
      <c r="G67" s="34">
        <v>2262.06</v>
      </c>
      <c r="H67" s="34">
        <v>2558.4499999999998</v>
      </c>
      <c r="I67" s="34">
        <v>3000</v>
      </c>
      <c r="J67" s="34">
        <v>9820.51</v>
      </c>
    </row>
    <row r="68" spans="1:10" s="22" customFormat="1" ht="8.25">
      <c r="A68" s="30">
        <v>50100</v>
      </c>
      <c r="B68" s="31" t="s">
        <v>358</v>
      </c>
      <c r="C68" s="31" t="s">
        <v>297</v>
      </c>
      <c r="D68" s="32">
        <v>2067000</v>
      </c>
      <c r="E68" s="33" t="s">
        <v>145</v>
      </c>
      <c r="F68" s="34">
        <v>5000</v>
      </c>
      <c r="G68" s="34">
        <v>5000</v>
      </c>
      <c r="H68" s="34">
        <v>5000</v>
      </c>
      <c r="I68" s="34">
        <v>5000</v>
      </c>
      <c r="J68" s="34">
        <v>20000</v>
      </c>
    </row>
    <row r="69" spans="1:10" s="22" customFormat="1" ht="8.25">
      <c r="A69" s="30">
        <v>50100</v>
      </c>
      <c r="B69" s="31" t="s">
        <v>359</v>
      </c>
      <c r="C69" s="31" t="s">
        <v>297</v>
      </c>
      <c r="D69" s="32">
        <v>2068000</v>
      </c>
      <c r="E69" s="33" t="s">
        <v>146</v>
      </c>
      <c r="F69" s="34">
        <v>1</v>
      </c>
      <c r="G69" s="34">
        <v>1</v>
      </c>
      <c r="H69" s="34">
        <v>1</v>
      </c>
      <c r="I69" s="34">
        <v>29454.54</v>
      </c>
      <c r="J69" s="34">
        <v>29457.54</v>
      </c>
    </row>
    <row r="70" spans="1:10" s="22" customFormat="1" ht="8.25">
      <c r="A70" s="30">
        <v>50100</v>
      </c>
      <c r="B70" s="31" t="s">
        <v>360</v>
      </c>
      <c r="C70" s="31" t="s">
        <v>297</v>
      </c>
      <c r="D70" s="32">
        <v>2069000</v>
      </c>
      <c r="E70" s="33" t="s">
        <v>147</v>
      </c>
      <c r="F70" s="34">
        <v>10000</v>
      </c>
      <c r="G70" s="34">
        <v>11310.3</v>
      </c>
      <c r="H70" s="34">
        <v>12792.28</v>
      </c>
      <c r="I70" s="34">
        <v>14000</v>
      </c>
      <c r="J70" s="34">
        <v>48102.58</v>
      </c>
    </row>
    <row r="71" spans="1:10" s="22" customFormat="1" ht="8.25">
      <c r="A71" s="30">
        <v>50100</v>
      </c>
      <c r="B71" s="31" t="s">
        <v>365</v>
      </c>
      <c r="C71" s="31" t="s">
        <v>303</v>
      </c>
      <c r="D71" s="32">
        <v>2070000</v>
      </c>
      <c r="E71" s="33" t="s">
        <v>86</v>
      </c>
      <c r="F71" s="34">
        <v>5000</v>
      </c>
      <c r="G71" s="34">
        <v>5655</v>
      </c>
      <c r="H71" s="34">
        <v>6396</v>
      </c>
      <c r="I71" s="34">
        <v>7000</v>
      </c>
      <c r="J71" s="34">
        <v>24051</v>
      </c>
    </row>
    <row r="72" spans="1:10" s="22" customFormat="1" ht="8.25">
      <c r="A72" s="30">
        <v>50100</v>
      </c>
      <c r="B72" s="31" t="s">
        <v>366</v>
      </c>
      <c r="C72" s="31" t="s">
        <v>303</v>
      </c>
      <c r="D72" s="32">
        <v>2071000</v>
      </c>
      <c r="E72" s="42" t="s">
        <v>148</v>
      </c>
      <c r="F72" s="43">
        <v>5000</v>
      </c>
      <c r="G72" s="43">
        <v>5655</v>
      </c>
      <c r="H72" s="43">
        <v>6396</v>
      </c>
      <c r="I72" s="43">
        <v>7000</v>
      </c>
      <c r="J72" s="43">
        <v>24051</v>
      </c>
    </row>
    <row r="73" spans="1:10" s="22" customFormat="1" ht="8.25">
      <c r="A73" s="30">
        <v>50100</v>
      </c>
      <c r="B73" s="31" t="s">
        <v>364</v>
      </c>
      <c r="C73" s="31" t="s">
        <v>363</v>
      </c>
      <c r="D73" s="32">
        <v>2072000</v>
      </c>
      <c r="E73" s="33" t="s">
        <v>149</v>
      </c>
      <c r="F73" s="34">
        <v>90000</v>
      </c>
      <c r="G73" s="34">
        <v>100000</v>
      </c>
      <c r="H73" s="34">
        <v>110000</v>
      </c>
      <c r="I73" s="34">
        <v>120000</v>
      </c>
      <c r="J73" s="34">
        <v>420000</v>
      </c>
    </row>
    <row r="74" spans="1:10" s="22" customFormat="1" ht="8.25">
      <c r="A74" s="30">
        <v>50100</v>
      </c>
      <c r="B74" s="31" t="s">
        <v>361</v>
      </c>
      <c r="C74" s="31" t="s">
        <v>297</v>
      </c>
      <c r="D74" s="32">
        <v>2073000</v>
      </c>
      <c r="E74" s="33" t="s">
        <v>150</v>
      </c>
      <c r="F74" s="34">
        <v>1</v>
      </c>
      <c r="G74" s="34">
        <v>1</v>
      </c>
      <c r="H74" s="34">
        <v>1</v>
      </c>
      <c r="I74" s="34">
        <v>1</v>
      </c>
      <c r="J74" s="34">
        <v>4</v>
      </c>
    </row>
    <row r="75" spans="1:10" s="22" customFormat="1" ht="8.25">
      <c r="A75" s="30"/>
      <c r="B75" s="31"/>
      <c r="C75" s="31"/>
      <c r="D75" s="32"/>
      <c r="E75" s="33"/>
      <c r="F75" s="39">
        <f>SUM(F59:F74)</f>
        <v>10240563.859999999</v>
      </c>
      <c r="G75" s="39">
        <f t="shared" ref="G75:J75" si="4">SUM(G59:G74)</f>
        <v>11936436.17</v>
      </c>
      <c r="H75" s="39">
        <f t="shared" si="4"/>
        <v>13522217.279999997</v>
      </c>
      <c r="I75" s="39">
        <f t="shared" si="4"/>
        <v>13659736.019999998</v>
      </c>
      <c r="J75" s="39">
        <f t="shared" si="4"/>
        <v>49358953.329999998</v>
      </c>
    </row>
    <row r="76" spans="1:10" s="22" customFormat="1" ht="8.25">
      <c r="A76" s="30">
        <v>60100</v>
      </c>
      <c r="B76" s="31" t="s">
        <v>370</v>
      </c>
      <c r="C76" s="31" t="s">
        <v>371</v>
      </c>
      <c r="D76" s="32">
        <v>1006000</v>
      </c>
      <c r="E76" s="33" t="s">
        <v>55</v>
      </c>
      <c r="F76" s="34">
        <v>50000</v>
      </c>
      <c r="G76" s="34">
        <v>55000</v>
      </c>
      <c r="H76" s="34">
        <v>60000</v>
      </c>
      <c r="I76" s="34">
        <v>70000</v>
      </c>
      <c r="J76" s="34">
        <v>235000</v>
      </c>
    </row>
    <row r="77" spans="1:10" s="22" customFormat="1" ht="8.25">
      <c r="A77" s="30">
        <v>60100</v>
      </c>
      <c r="B77" s="31" t="s">
        <v>369</v>
      </c>
      <c r="C77" s="31" t="s">
        <v>297</v>
      </c>
    </row>
    <row r="78" spans="1:10" s="22" customFormat="1" ht="8.25">
      <c r="A78" s="30">
        <v>60100</v>
      </c>
      <c r="B78" s="31" t="s">
        <v>369</v>
      </c>
      <c r="C78" s="31" t="s">
        <v>304</v>
      </c>
    </row>
    <row r="79" spans="1:10" s="22" customFormat="1" ht="8.25">
      <c r="A79" s="30">
        <v>60100</v>
      </c>
      <c r="B79" s="31" t="s">
        <v>369</v>
      </c>
      <c r="C79" s="31" t="s">
        <v>305</v>
      </c>
      <c r="D79" s="32">
        <v>2009000</v>
      </c>
      <c r="E79" s="42" t="s">
        <v>93</v>
      </c>
      <c r="F79" s="43">
        <v>2741649.58</v>
      </c>
      <c r="G79" s="43">
        <v>2992457.47</v>
      </c>
      <c r="H79" s="43">
        <v>3231012.23</v>
      </c>
      <c r="I79" s="43">
        <v>3291760.76</v>
      </c>
      <c r="J79" s="43">
        <v>12256880.039999999</v>
      </c>
    </row>
    <row r="80" spans="1:10" s="22" customFormat="1" ht="8.25">
      <c r="A80" s="30">
        <v>60100</v>
      </c>
      <c r="B80" s="31" t="s">
        <v>372</v>
      </c>
      <c r="C80" s="31" t="s">
        <v>371</v>
      </c>
      <c r="D80" s="32">
        <v>2074000</v>
      </c>
      <c r="E80" s="42" t="s">
        <v>136</v>
      </c>
      <c r="F80" s="43">
        <v>270983.73</v>
      </c>
      <c r="G80" s="43">
        <v>320000</v>
      </c>
      <c r="H80" s="43">
        <v>343433.75</v>
      </c>
      <c r="I80" s="43">
        <v>410000</v>
      </c>
      <c r="J80" s="43">
        <v>1344417.48</v>
      </c>
    </row>
    <row r="81" spans="1:10" s="22" customFormat="1" ht="8.25">
      <c r="A81" s="30">
        <v>60100</v>
      </c>
      <c r="B81" s="31" t="s">
        <v>373</v>
      </c>
      <c r="C81" s="31" t="s">
        <v>371</v>
      </c>
      <c r="D81" s="32">
        <v>2075000</v>
      </c>
      <c r="E81" s="33" t="s">
        <v>116</v>
      </c>
      <c r="F81" s="34">
        <v>15000</v>
      </c>
      <c r="G81" s="34">
        <v>18000</v>
      </c>
      <c r="H81" s="34">
        <v>21000</v>
      </c>
      <c r="I81" s="34">
        <v>24000</v>
      </c>
      <c r="J81" s="34">
        <v>78000</v>
      </c>
    </row>
    <row r="82" spans="1:10" s="22" customFormat="1" ht="8.25">
      <c r="A82" s="30">
        <v>60100</v>
      </c>
      <c r="B82" s="31" t="s">
        <v>374</v>
      </c>
      <c r="C82" s="31" t="s">
        <v>371</v>
      </c>
      <c r="D82" s="32">
        <v>2076000</v>
      </c>
      <c r="E82" s="42" t="s">
        <v>151</v>
      </c>
      <c r="F82" s="43">
        <v>100000</v>
      </c>
      <c r="G82" s="43">
        <v>115624.82</v>
      </c>
      <c r="H82" s="43">
        <v>130000</v>
      </c>
      <c r="I82" s="43">
        <v>160000</v>
      </c>
      <c r="J82" s="43">
        <v>505624.82</v>
      </c>
    </row>
    <row r="83" spans="1:10" s="22" customFormat="1" ht="8.25">
      <c r="A83" s="30">
        <v>60100</v>
      </c>
      <c r="B83" s="31" t="s">
        <v>376</v>
      </c>
      <c r="C83" s="31" t="s">
        <v>363</v>
      </c>
      <c r="D83" s="32">
        <v>2077000</v>
      </c>
      <c r="E83" s="42" t="s">
        <v>152</v>
      </c>
      <c r="F83" s="43">
        <v>469500</v>
      </c>
      <c r="G83" s="43">
        <v>519500</v>
      </c>
      <c r="H83" s="43">
        <v>569500</v>
      </c>
      <c r="I83" s="43">
        <v>741095.38</v>
      </c>
      <c r="J83" s="43">
        <v>2299595.38</v>
      </c>
    </row>
    <row r="84" spans="1:10" s="22" customFormat="1" ht="8.25">
      <c r="A84" s="30">
        <v>60100</v>
      </c>
      <c r="B84" s="31" t="s">
        <v>377</v>
      </c>
      <c r="C84" s="31" t="s">
        <v>303</v>
      </c>
      <c r="D84" s="32">
        <v>2078000</v>
      </c>
      <c r="E84" s="33" t="s">
        <v>153</v>
      </c>
      <c r="F84" s="34">
        <v>5000</v>
      </c>
      <c r="G84" s="34">
        <v>5000</v>
      </c>
      <c r="H84" s="34">
        <v>5000</v>
      </c>
      <c r="I84" s="34">
        <v>5000</v>
      </c>
      <c r="J84" s="34">
        <v>20000</v>
      </c>
    </row>
    <row r="85" spans="1:10" s="22" customFormat="1" ht="8.25">
      <c r="A85" s="30">
        <v>60100</v>
      </c>
      <c r="B85" s="31" t="s">
        <v>378</v>
      </c>
      <c r="C85" s="31" t="s">
        <v>379</v>
      </c>
      <c r="D85" s="32">
        <v>2079000</v>
      </c>
      <c r="E85" s="42" t="s">
        <v>154</v>
      </c>
      <c r="F85" s="43">
        <v>5000</v>
      </c>
      <c r="G85" s="43">
        <v>5000</v>
      </c>
      <c r="H85" s="43">
        <v>5000</v>
      </c>
      <c r="I85" s="43">
        <v>5000</v>
      </c>
      <c r="J85" s="43">
        <v>20000</v>
      </c>
    </row>
    <row r="86" spans="1:10" s="22" customFormat="1" ht="8.25">
      <c r="A86" s="30">
        <v>60100</v>
      </c>
      <c r="B86" s="31" t="s">
        <v>380</v>
      </c>
      <c r="C86" s="31" t="s">
        <v>379</v>
      </c>
      <c r="D86" s="32">
        <v>2080000</v>
      </c>
      <c r="E86" s="42" t="s">
        <v>155</v>
      </c>
      <c r="F86" s="43">
        <v>500</v>
      </c>
      <c r="G86" s="43">
        <v>500</v>
      </c>
      <c r="H86" s="43">
        <v>500</v>
      </c>
      <c r="I86" s="43">
        <v>500</v>
      </c>
      <c r="J86" s="43">
        <v>2000</v>
      </c>
    </row>
    <row r="87" spans="1:10" s="22" customFormat="1" ht="8.25">
      <c r="A87" s="30">
        <v>60100</v>
      </c>
      <c r="B87" s="31" t="s">
        <v>381</v>
      </c>
      <c r="C87" s="31" t="s">
        <v>379</v>
      </c>
      <c r="D87" s="32">
        <v>2081000</v>
      </c>
      <c r="E87" s="33" t="s">
        <v>156</v>
      </c>
      <c r="F87" s="34">
        <v>5000</v>
      </c>
      <c r="G87" s="34">
        <v>5000</v>
      </c>
      <c r="H87" s="34">
        <v>5000</v>
      </c>
      <c r="I87" s="34">
        <v>5000</v>
      </c>
      <c r="J87" s="34">
        <v>20000</v>
      </c>
    </row>
    <row r="88" spans="1:10" s="22" customFormat="1" ht="8.25">
      <c r="A88" s="30">
        <v>60100</v>
      </c>
      <c r="B88" s="31" t="s">
        <v>375</v>
      </c>
      <c r="C88" s="31" t="s">
        <v>371</v>
      </c>
      <c r="D88" s="32">
        <v>2082000</v>
      </c>
      <c r="E88" s="42" t="s">
        <v>157</v>
      </c>
      <c r="F88" s="43">
        <v>5000</v>
      </c>
      <c r="G88" s="43">
        <v>5000</v>
      </c>
      <c r="H88" s="43">
        <v>5000</v>
      </c>
      <c r="I88" s="43">
        <v>5000</v>
      </c>
      <c r="J88" s="43">
        <v>20000</v>
      </c>
    </row>
    <row r="89" spans="1:10" s="22" customFormat="1" ht="8.25">
      <c r="A89" s="30">
        <v>60100</v>
      </c>
      <c r="B89" s="31" t="s">
        <v>301</v>
      </c>
      <c r="C89" s="31" t="s">
        <v>297</v>
      </c>
      <c r="F89" s="54">
        <v>10000</v>
      </c>
      <c r="G89" s="54">
        <v>10000</v>
      </c>
      <c r="H89" s="54">
        <v>10000</v>
      </c>
      <c r="I89" s="54">
        <v>10000</v>
      </c>
      <c r="J89" s="55">
        <f>SUM(F89:I89)</f>
        <v>40000</v>
      </c>
    </row>
    <row r="90" spans="1:10" s="22" customFormat="1" ht="8.25">
      <c r="A90" s="30"/>
      <c r="B90" s="31"/>
      <c r="C90" s="31"/>
      <c r="F90" s="39">
        <f>SUM(F76:F89)</f>
        <v>3677633.31</v>
      </c>
      <c r="G90" s="39">
        <f t="shared" ref="G90:J90" si="5">SUM(G76:G89)</f>
        <v>4051082.29</v>
      </c>
      <c r="H90" s="39">
        <f t="shared" si="5"/>
        <v>4385445.9800000004</v>
      </c>
      <c r="I90" s="39">
        <f t="shared" si="5"/>
        <v>4727356.1399999997</v>
      </c>
      <c r="J90" s="39">
        <f t="shared" si="5"/>
        <v>16841517.719999999</v>
      </c>
    </row>
    <row r="91" spans="1:10" s="22" customFormat="1" ht="8.25">
      <c r="A91" s="30">
        <v>70100</v>
      </c>
      <c r="B91" s="31" t="s">
        <v>390</v>
      </c>
      <c r="C91" s="31" t="s">
        <v>391</v>
      </c>
      <c r="D91" s="22" t="s">
        <v>17</v>
      </c>
      <c r="E91" s="33" t="s">
        <v>16</v>
      </c>
      <c r="F91" s="34">
        <v>21500</v>
      </c>
      <c r="G91" s="34">
        <v>31775</v>
      </c>
      <c r="H91" s="34">
        <v>37800</v>
      </c>
      <c r="I91" s="34">
        <v>42000</v>
      </c>
      <c r="J91" s="34">
        <v>133075</v>
      </c>
    </row>
    <row r="92" spans="1:10" s="22" customFormat="1" ht="8.25">
      <c r="A92" s="30">
        <v>70100</v>
      </c>
      <c r="B92" s="31" t="s">
        <v>392</v>
      </c>
      <c r="C92" s="31" t="s">
        <v>391</v>
      </c>
      <c r="D92" s="22" t="s">
        <v>19</v>
      </c>
      <c r="E92" s="42" t="s">
        <v>18</v>
      </c>
      <c r="F92" s="43">
        <v>63000</v>
      </c>
      <c r="G92" s="43">
        <v>64575</v>
      </c>
      <c r="H92" s="43">
        <v>75000</v>
      </c>
      <c r="I92" s="43">
        <v>80000</v>
      </c>
      <c r="J92" s="43">
        <v>282575</v>
      </c>
    </row>
    <row r="93" spans="1:10" s="22" customFormat="1" ht="8.25">
      <c r="A93" s="30">
        <v>70100</v>
      </c>
      <c r="B93" s="31" t="s">
        <v>393</v>
      </c>
      <c r="C93" s="31" t="s">
        <v>391</v>
      </c>
      <c r="D93" s="22" t="s">
        <v>21</v>
      </c>
      <c r="E93" s="42" t="s">
        <v>20</v>
      </c>
      <c r="F93" s="43">
        <v>1</v>
      </c>
      <c r="G93" s="43">
        <v>1</v>
      </c>
      <c r="H93" s="43">
        <v>1</v>
      </c>
      <c r="I93" s="43">
        <v>1</v>
      </c>
      <c r="J93" s="43">
        <v>4</v>
      </c>
    </row>
    <row r="94" spans="1:10" s="22" customFormat="1" ht="8.25">
      <c r="A94" s="30">
        <v>70100</v>
      </c>
      <c r="B94" s="31" t="s">
        <v>394</v>
      </c>
      <c r="C94" s="31" t="s">
        <v>391</v>
      </c>
      <c r="D94" s="22" t="s">
        <v>23</v>
      </c>
      <c r="E94" s="33" t="s">
        <v>22</v>
      </c>
      <c r="F94" s="34">
        <v>1000</v>
      </c>
      <c r="G94" s="34">
        <v>1000</v>
      </c>
      <c r="H94" s="34">
        <v>1000</v>
      </c>
      <c r="I94" s="34">
        <v>2500</v>
      </c>
      <c r="J94" s="34">
        <v>5500</v>
      </c>
    </row>
    <row r="95" spans="1:10" s="22" customFormat="1" ht="8.25">
      <c r="A95" s="30">
        <v>70100</v>
      </c>
      <c r="B95" s="31" t="s">
        <v>396</v>
      </c>
      <c r="C95" s="31" t="s">
        <v>391</v>
      </c>
      <c r="D95" s="22" t="s">
        <v>25</v>
      </c>
      <c r="E95" s="42" t="s">
        <v>24</v>
      </c>
      <c r="F95" s="43">
        <v>1001</v>
      </c>
      <c r="G95" s="43">
        <v>2001</v>
      </c>
      <c r="H95" s="43">
        <v>2001</v>
      </c>
      <c r="I95" s="43">
        <v>4501</v>
      </c>
      <c r="J95" s="43">
        <v>9504</v>
      </c>
    </row>
    <row r="96" spans="1:10" s="22" customFormat="1" ht="8.25">
      <c r="A96" s="30">
        <v>70100</v>
      </c>
      <c r="B96" s="31" t="s">
        <v>397</v>
      </c>
      <c r="C96" s="31" t="s">
        <v>391</v>
      </c>
      <c r="D96" s="22" t="s">
        <v>27</v>
      </c>
      <c r="E96" s="42" t="s">
        <v>26</v>
      </c>
      <c r="F96" s="43">
        <v>1</v>
      </c>
      <c r="G96" s="43">
        <v>1001</v>
      </c>
      <c r="H96" s="43">
        <v>1701</v>
      </c>
      <c r="I96" s="43">
        <v>2707</v>
      </c>
      <c r="J96" s="43">
        <v>5410</v>
      </c>
    </row>
    <row r="97" spans="1:10" s="22" customFormat="1" ht="8.25">
      <c r="A97" s="30">
        <v>70100</v>
      </c>
      <c r="B97" s="31" t="s">
        <v>398</v>
      </c>
      <c r="C97" s="31" t="s">
        <v>391</v>
      </c>
      <c r="D97" s="22" t="s">
        <v>49</v>
      </c>
      <c r="E97" s="33" t="s">
        <v>48</v>
      </c>
      <c r="F97" s="34">
        <v>17413</v>
      </c>
      <c r="G97" s="34">
        <v>19002.57</v>
      </c>
      <c r="H97" s="34">
        <v>20347</v>
      </c>
      <c r="I97" s="34">
        <v>23004.34</v>
      </c>
      <c r="J97" s="34">
        <v>79766.91</v>
      </c>
    </row>
    <row r="98" spans="1:10" s="22" customFormat="1" ht="8.25">
      <c r="A98" s="30">
        <v>70100</v>
      </c>
      <c r="B98" s="31" t="s">
        <v>399</v>
      </c>
      <c r="C98" s="31" t="s">
        <v>391</v>
      </c>
      <c r="D98" s="32">
        <v>1007000</v>
      </c>
      <c r="E98" s="42" t="s">
        <v>56</v>
      </c>
      <c r="F98" s="43">
        <v>1001</v>
      </c>
      <c r="G98" s="43">
        <v>2500</v>
      </c>
      <c r="H98" s="43">
        <v>3400</v>
      </c>
      <c r="I98" s="43">
        <v>4000</v>
      </c>
      <c r="J98" s="43">
        <v>10901</v>
      </c>
    </row>
    <row r="99" spans="1:10" s="22" customFormat="1" ht="8.25">
      <c r="A99" s="30">
        <v>70100</v>
      </c>
      <c r="B99" s="31" t="s">
        <v>400</v>
      </c>
      <c r="C99" s="31" t="s">
        <v>391</v>
      </c>
      <c r="D99" s="32">
        <v>1009000</v>
      </c>
      <c r="E99" s="42" t="s">
        <v>57</v>
      </c>
      <c r="F99" s="43">
        <v>0</v>
      </c>
      <c r="G99" s="43">
        <v>2500</v>
      </c>
      <c r="H99" s="43">
        <v>4500</v>
      </c>
      <c r="I99" s="43">
        <v>5500</v>
      </c>
      <c r="J99" s="43">
        <v>12500</v>
      </c>
    </row>
    <row r="100" spans="1:10" s="22" customFormat="1" ht="8.25">
      <c r="A100" s="30">
        <v>70100</v>
      </c>
      <c r="B100" s="31" t="s">
        <v>401</v>
      </c>
      <c r="C100" s="31" t="s">
        <v>391</v>
      </c>
      <c r="D100" s="32">
        <v>1010000</v>
      </c>
      <c r="E100" s="33" t="s">
        <v>58</v>
      </c>
      <c r="F100" s="34">
        <v>1</v>
      </c>
      <c r="G100" s="34">
        <v>1</v>
      </c>
      <c r="H100" s="34">
        <v>1</v>
      </c>
      <c r="I100" s="34">
        <v>501</v>
      </c>
      <c r="J100" s="34">
        <v>504</v>
      </c>
    </row>
    <row r="101" spans="1:10" s="22" customFormat="1" ht="8.25">
      <c r="A101" s="30">
        <v>70100</v>
      </c>
      <c r="B101" s="31" t="s">
        <v>402</v>
      </c>
      <c r="C101" s="31" t="s">
        <v>391</v>
      </c>
      <c r="D101" s="32">
        <v>1014000</v>
      </c>
      <c r="E101" s="42" t="s">
        <v>59</v>
      </c>
      <c r="F101" s="43">
        <v>1001</v>
      </c>
      <c r="G101" s="43">
        <v>1001</v>
      </c>
      <c r="H101" s="43">
        <v>3001</v>
      </c>
      <c r="I101" s="43">
        <v>5501</v>
      </c>
      <c r="J101" s="43">
        <v>10504</v>
      </c>
    </row>
    <row r="102" spans="1:10" s="22" customFormat="1" ht="8.25">
      <c r="A102" s="30">
        <v>70100</v>
      </c>
      <c r="B102" s="31" t="s">
        <v>382</v>
      </c>
      <c r="C102" s="31" t="s">
        <v>297</v>
      </c>
      <c r="E102" s="40"/>
      <c r="F102" s="41"/>
      <c r="G102" s="41"/>
      <c r="H102" s="41"/>
      <c r="I102" s="41"/>
      <c r="J102" s="41"/>
    </row>
    <row r="103" spans="1:10" s="22" customFormat="1" ht="8.25">
      <c r="A103" s="30">
        <v>70100</v>
      </c>
      <c r="B103" s="31" t="s">
        <v>382</v>
      </c>
      <c r="C103" s="31" t="s">
        <v>304</v>
      </c>
    </row>
    <row r="104" spans="1:10" s="22" customFormat="1" ht="8.25">
      <c r="A104" s="30">
        <v>70100</v>
      </c>
      <c r="B104" s="31" t="s">
        <v>382</v>
      </c>
      <c r="C104" s="31" t="s">
        <v>305</v>
      </c>
      <c r="D104" s="32">
        <v>2010000</v>
      </c>
      <c r="E104" s="33" t="s">
        <v>94</v>
      </c>
      <c r="F104" s="34">
        <v>151855.76</v>
      </c>
      <c r="G104" s="34">
        <v>161783.38</v>
      </c>
      <c r="H104" s="34">
        <v>171342.01</v>
      </c>
      <c r="I104" s="34">
        <v>175530.04</v>
      </c>
      <c r="J104" s="34">
        <v>660511.18999999994</v>
      </c>
    </row>
    <row r="105" spans="1:10" s="22" customFormat="1" ht="8.25">
      <c r="A105" s="30">
        <v>70100</v>
      </c>
      <c r="B105" s="31" t="s">
        <v>403</v>
      </c>
      <c r="C105" s="31" t="s">
        <v>391</v>
      </c>
      <c r="E105" s="22" t="s">
        <v>672</v>
      </c>
    </row>
    <row r="106" spans="1:10" s="22" customFormat="1" ht="8.25">
      <c r="A106" s="30">
        <v>70100</v>
      </c>
      <c r="B106" s="31" t="s">
        <v>388</v>
      </c>
      <c r="C106" s="31" t="s">
        <v>389</v>
      </c>
      <c r="D106" s="32">
        <v>2084000</v>
      </c>
      <c r="E106" s="33" t="s">
        <v>159</v>
      </c>
      <c r="F106" s="34">
        <v>22001</v>
      </c>
      <c r="G106" s="34">
        <v>24251</v>
      </c>
      <c r="H106" s="34">
        <v>34001</v>
      </c>
      <c r="I106" s="34">
        <v>56501</v>
      </c>
      <c r="J106" s="34">
        <v>136754</v>
      </c>
    </row>
    <row r="107" spans="1:10" s="22" customFormat="1" ht="8.25">
      <c r="A107" s="30">
        <v>70100</v>
      </c>
      <c r="B107" s="31" t="s">
        <v>404</v>
      </c>
      <c r="C107" s="31" t="s">
        <v>391</v>
      </c>
      <c r="D107" s="32">
        <v>2085000</v>
      </c>
      <c r="E107" s="42" t="s">
        <v>160</v>
      </c>
      <c r="F107" s="43">
        <v>101</v>
      </c>
      <c r="G107" s="43">
        <v>101</v>
      </c>
      <c r="H107" s="43">
        <v>1001</v>
      </c>
      <c r="I107" s="43">
        <v>2001</v>
      </c>
      <c r="J107" s="43">
        <v>3204</v>
      </c>
    </row>
    <row r="108" spans="1:10" s="22" customFormat="1" ht="8.25">
      <c r="A108" s="30">
        <v>70100</v>
      </c>
      <c r="B108" s="31" t="s">
        <v>383</v>
      </c>
      <c r="C108" s="31" t="s">
        <v>384</v>
      </c>
      <c r="D108" s="32">
        <v>2086000</v>
      </c>
      <c r="E108" s="42" t="s">
        <v>161</v>
      </c>
      <c r="F108" s="43">
        <v>1001</v>
      </c>
      <c r="G108" s="43">
        <v>3000</v>
      </c>
      <c r="H108" s="43">
        <v>5000</v>
      </c>
      <c r="I108" s="43">
        <v>8500</v>
      </c>
      <c r="J108" s="43">
        <v>17501</v>
      </c>
    </row>
    <row r="109" spans="1:10" s="22" customFormat="1" ht="8.25">
      <c r="A109" s="30">
        <v>70100</v>
      </c>
      <c r="B109" s="31" t="s">
        <v>405</v>
      </c>
      <c r="C109" s="31" t="s">
        <v>391</v>
      </c>
      <c r="D109" s="32">
        <v>2090000</v>
      </c>
      <c r="E109" s="33" t="s">
        <v>165</v>
      </c>
      <c r="F109" s="34">
        <v>15500</v>
      </c>
      <c r="G109" s="34">
        <v>25000</v>
      </c>
      <c r="H109" s="34">
        <v>29000</v>
      </c>
      <c r="I109" s="34">
        <v>30000</v>
      </c>
      <c r="J109" s="34">
        <v>99500</v>
      </c>
    </row>
    <row r="110" spans="1:10" s="22" customFormat="1" ht="8.25">
      <c r="A110" s="30">
        <v>70100</v>
      </c>
      <c r="B110" s="31" t="s">
        <v>385</v>
      </c>
      <c r="C110" s="31" t="s">
        <v>386</v>
      </c>
      <c r="D110" s="32">
        <v>2092000</v>
      </c>
      <c r="E110" s="42" t="s">
        <v>167</v>
      </c>
      <c r="F110" s="43">
        <v>1001</v>
      </c>
      <c r="G110" s="43">
        <v>1101</v>
      </c>
      <c r="H110" s="43">
        <v>2201</v>
      </c>
      <c r="I110" s="43">
        <v>3351</v>
      </c>
      <c r="J110" s="43">
        <v>7654</v>
      </c>
    </row>
    <row r="111" spans="1:10" s="22" customFormat="1" ht="8.25">
      <c r="A111" s="30">
        <v>70100</v>
      </c>
      <c r="B111" s="31" t="s">
        <v>406</v>
      </c>
      <c r="C111" s="31" t="s">
        <v>391</v>
      </c>
      <c r="D111" s="32">
        <v>2095000</v>
      </c>
      <c r="E111" s="33" t="s">
        <v>170</v>
      </c>
      <c r="F111" s="34">
        <v>1001</v>
      </c>
      <c r="G111" s="34">
        <v>1101</v>
      </c>
      <c r="H111" s="34">
        <v>4507</v>
      </c>
      <c r="I111" s="34">
        <v>5501</v>
      </c>
      <c r="J111" s="34">
        <v>12110</v>
      </c>
    </row>
    <row r="112" spans="1:10" s="22" customFormat="1" ht="8.25">
      <c r="A112" s="30">
        <v>70100</v>
      </c>
      <c r="B112" s="31" t="s">
        <v>387</v>
      </c>
      <c r="C112" s="31" t="s">
        <v>386</v>
      </c>
      <c r="D112" s="32">
        <v>2096000</v>
      </c>
      <c r="E112" s="42" t="s">
        <v>171</v>
      </c>
      <c r="F112" s="43">
        <v>250.33</v>
      </c>
      <c r="G112" s="43">
        <v>1</v>
      </c>
      <c r="H112" s="43">
        <v>101</v>
      </c>
      <c r="I112" s="43">
        <v>1101</v>
      </c>
      <c r="J112" s="43">
        <v>1453.33</v>
      </c>
    </row>
    <row r="113" spans="1:10" s="22" customFormat="1" ht="8.25">
      <c r="A113" s="30">
        <v>70100</v>
      </c>
      <c r="B113" s="31" t="s">
        <v>407</v>
      </c>
      <c r="C113" s="31" t="s">
        <v>391</v>
      </c>
      <c r="E113" s="22" t="s">
        <v>673</v>
      </c>
    </row>
    <row r="114" spans="1:10" s="22" customFormat="1" ht="8.25">
      <c r="A114" s="30">
        <v>70100</v>
      </c>
      <c r="B114" s="31" t="s">
        <v>408</v>
      </c>
      <c r="C114" s="31" t="s">
        <v>391</v>
      </c>
      <c r="D114" s="32">
        <v>2100000</v>
      </c>
      <c r="E114" s="42" t="s">
        <v>175</v>
      </c>
      <c r="F114" s="43">
        <v>502</v>
      </c>
      <c r="G114" s="43">
        <v>1</v>
      </c>
      <c r="H114" s="43">
        <v>1</v>
      </c>
      <c r="I114" s="43">
        <v>1</v>
      </c>
      <c r="J114" s="43">
        <v>505</v>
      </c>
    </row>
    <row r="115" spans="1:10" s="22" customFormat="1" ht="8.25">
      <c r="A115" s="30">
        <v>70100</v>
      </c>
      <c r="B115" s="31" t="s">
        <v>409</v>
      </c>
      <c r="C115" s="31" t="s">
        <v>391</v>
      </c>
      <c r="D115" s="32">
        <v>2260000</v>
      </c>
      <c r="E115" s="33" t="s">
        <v>281</v>
      </c>
      <c r="F115" s="34">
        <v>1000</v>
      </c>
      <c r="G115" s="34">
        <v>1000</v>
      </c>
      <c r="H115" s="34">
        <v>1000</v>
      </c>
      <c r="I115" s="34">
        <v>2000</v>
      </c>
      <c r="J115" s="34">
        <v>5000</v>
      </c>
    </row>
    <row r="116" spans="1:10" s="22" customFormat="1" ht="8.25">
      <c r="A116" s="30">
        <v>70100</v>
      </c>
      <c r="B116" s="31" t="s">
        <v>410</v>
      </c>
      <c r="C116" s="31" t="s">
        <v>391</v>
      </c>
      <c r="D116" s="32">
        <v>2261000</v>
      </c>
      <c r="E116" s="42" t="s">
        <v>282</v>
      </c>
      <c r="F116" s="43">
        <v>1001</v>
      </c>
      <c r="G116" s="43">
        <v>0</v>
      </c>
      <c r="H116" s="43">
        <v>0</v>
      </c>
      <c r="I116" s="43">
        <v>2200</v>
      </c>
      <c r="J116" s="43">
        <v>3201</v>
      </c>
    </row>
    <row r="117" spans="1:10" s="22" customFormat="1" ht="8.25">
      <c r="A117" s="30">
        <v>70100</v>
      </c>
      <c r="B117" s="31" t="s">
        <v>411</v>
      </c>
      <c r="C117" s="31" t="s">
        <v>391</v>
      </c>
      <c r="D117" s="32">
        <v>2262000</v>
      </c>
      <c r="E117" s="33" t="s">
        <v>283</v>
      </c>
      <c r="F117" s="34">
        <v>1</v>
      </c>
      <c r="G117" s="34">
        <v>102</v>
      </c>
      <c r="H117" s="34">
        <v>1001</v>
      </c>
      <c r="I117" s="34">
        <v>2501</v>
      </c>
      <c r="J117" s="34">
        <v>3605</v>
      </c>
    </row>
    <row r="118" spans="1:10" s="22" customFormat="1" ht="8.25">
      <c r="A118" s="30">
        <v>70100</v>
      </c>
      <c r="B118" s="31" t="s">
        <v>412</v>
      </c>
      <c r="C118" s="31" t="s">
        <v>391</v>
      </c>
      <c r="D118" s="32">
        <v>2266000</v>
      </c>
      <c r="E118" s="42" t="s">
        <v>287</v>
      </c>
      <c r="F118" s="43">
        <v>17413.78</v>
      </c>
      <c r="G118" s="43">
        <v>19003</v>
      </c>
      <c r="H118" s="43">
        <v>20347.669999999998</v>
      </c>
      <c r="I118" s="43">
        <v>23004</v>
      </c>
      <c r="J118" s="43">
        <v>79768.45</v>
      </c>
    </row>
    <row r="119" spans="1:10" s="22" customFormat="1" ht="8.25">
      <c r="A119" s="30">
        <v>70200</v>
      </c>
      <c r="B119" s="31" t="s">
        <v>418</v>
      </c>
      <c r="C119" s="31" t="s">
        <v>419</v>
      </c>
      <c r="D119" s="22" t="s">
        <v>29</v>
      </c>
      <c r="E119" s="33" t="s">
        <v>28</v>
      </c>
      <c r="F119" s="34">
        <v>10000</v>
      </c>
      <c r="G119" s="34">
        <v>15000</v>
      </c>
      <c r="H119" s="34">
        <v>20000</v>
      </c>
      <c r="I119" s="34">
        <v>25501</v>
      </c>
      <c r="J119" s="34">
        <v>70501</v>
      </c>
    </row>
    <row r="120" spans="1:10" s="22" customFormat="1" ht="8.25">
      <c r="A120" s="30">
        <v>70200</v>
      </c>
      <c r="B120" s="31" t="s">
        <v>420</v>
      </c>
      <c r="C120" s="31" t="s">
        <v>419</v>
      </c>
      <c r="D120" s="22" t="s">
        <v>31</v>
      </c>
      <c r="E120" s="42" t="s">
        <v>30</v>
      </c>
      <c r="F120" s="43">
        <v>0</v>
      </c>
      <c r="G120" s="43">
        <v>0</v>
      </c>
      <c r="H120" s="43">
        <v>0</v>
      </c>
      <c r="I120" s="43">
        <v>1</v>
      </c>
      <c r="J120" s="43">
        <v>1</v>
      </c>
    </row>
    <row r="121" spans="1:10" s="22" customFormat="1" ht="8.25">
      <c r="A121" s="30">
        <v>70200</v>
      </c>
      <c r="B121" s="31" t="s">
        <v>431</v>
      </c>
      <c r="C121" s="31" t="s">
        <v>432</v>
      </c>
      <c r="D121" s="22" t="s">
        <v>33</v>
      </c>
      <c r="E121" s="33" t="s">
        <v>32</v>
      </c>
      <c r="F121" s="34">
        <v>1</v>
      </c>
      <c r="G121" s="34">
        <v>1</v>
      </c>
      <c r="H121" s="34">
        <v>1</v>
      </c>
      <c r="I121" s="34">
        <v>1</v>
      </c>
      <c r="J121" s="34">
        <v>4</v>
      </c>
    </row>
    <row r="122" spans="1:10" s="22" customFormat="1" ht="8.25">
      <c r="A122" s="30">
        <v>70200</v>
      </c>
      <c r="B122" s="31" t="s">
        <v>433</v>
      </c>
      <c r="C122" s="31" t="s">
        <v>432</v>
      </c>
      <c r="D122" s="32">
        <v>1015000</v>
      </c>
      <c r="E122" s="42" t="s">
        <v>60</v>
      </c>
      <c r="F122" s="43">
        <v>1</v>
      </c>
      <c r="G122" s="43">
        <v>1</v>
      </c>
      <c r="H122" s="43">
        <v>1</v>
      </c>
      <c r="I122" s="43">
        <v>1</v>
      </c>
      <c r="J122" s="43">
        <v>4</v>
      </c>
    </row>
    <row r="123" spans="1:10" s="22" customFormat="1" ht="8.25">
      <c r="A123" s="30">
        <v>70200</v>
      </c>
      <c r="B123" s="31" t="s">
        <v>436</v>
      </c>
      <c r="C123" s="31" t="s">
        <v>437</v>
      </c>
      <c r="D123" s="32">
        <v>1016000</v>
      </c>
      <c r="E123" s="42" t="s">
        <v>61</v>
      </c>
      <c r="F123" s="43">
        <v>1000</v>
      </c>
      <c r="G123" s="43">
        <v>1000</v>
      </c>
      <c r="H123" s="43">
        <v>1500</v>
      </c>
      <c r="I123" s="43">
        <v>2000</v>
      </c>
      <c r="J123" s="43">
        <v>5500</v>
      </c>
    </row>
    <row r="124" spans="1:10" s="22" customFormat="1" ht="8.25">
      <c r="A124" s="30">
        <v>70200</v>
      </c>
      <c r="B124" s="31" t="s">
        <v>421</v>
      </c>
      <c r="C124" s="31" t="s">
        <v>419</v>
      </c>
      <c r="D124" s="32">
        <v>1017000</v>
      </c>
      <c r="E124" s="33" t="s">
        <v>62</v>
      </c>
      <c r="F124" s="34">
        <v>1</v>
      </c>
      <c r="G124" s="34">
        <v>1</v>
      </c>
      <c r="H124" s="34">
        <v>1</v>
      </c>
      <c r="I124" s="34">
        <v>1001</v>
      </c>
      <c r="J124" s="34">
        <v>1004</v>
      </c>
    </row>
    <row r="125" spans="1:10" s="22" customFormat="1" ht="8.25">
      <c r="A125" s="30">
        <v>70200</v>
      </c>
      <c r="B125" s="31" t="s">
        <v>422</v>
      </c>
      <c r="C125" s="31" t="s">
        <v>419</v>
      </c>
      <c r="D125" s="32">
        <v>1018000</v>
      </c>
      <c r="E125" s="42" t="s">
        <v>63</v>
      </c>
      <c r="F125" s="43">
        <v>1</v>
      </c>
      <c r="G125" s="43">
        <v>1</v>
      </c>
      <c r="H125" s="43">
        <v>1</v>
      </c>
      <c r="I125" s="43">
        <v>1001</v>
      </c>
      <c r="J125" s="43">
        <v>1004</v>
      </c>
    </row>
    <row r="126" spans="1:10" s="22" customFormat="1" ht="8.25">
      <c r="A126" s="30">
        <v>70200</v>
      </c>
      <c r="B126" s="31" t="s">
        <v>438</v>
      </c>
      <c r="C126" s="31" t="s">
        <v>437</v>
      </c>
      <c r="D126" s="32">
        <v>1019000</v>
      </c>
      <c r="E126" s="33" t="s">
        <v>64</v>
      </c>
      <c r="F126" s="34">
        <v>26000</v>
      </c>
      <c r="G126" s="34">
        <v>19000</v>
      </c>
      <c r="H126" s="34">
        <v>17000</v>
      </c>
      <c r="I126" s="34">
        <v>20000</v>
      </c>
      <c r="J126" s="34">
        <v>82000</v>
      </c>
    </row>
    <row r="127" spans="1:10" s="22" customFormat="1" ht="8.25">
      <c r="A127" s="30">
        <v>70200</v>
      </c>
      <c r="B127" s="31" t="s">
        <v>423</v>
      </c>
      <c r="C127" s="31" t="s">
        <v>419</v>
      </c>
      <c r="D127" s="32">
        <v>1020000</v>
      </c>
      <c r="E127" s="42" t="s">
        <v>65</v>
      </c>
      <c r="F127" s="43">
        <v>3000</v>
      </c>
      <c r="G127" s="43">
        <v>4000</v>
      </c>
      <c r="H127" s="43">
        <v>4000</v>
      </c>
      <c r="I127" s="43">
        <v>7000</v>
      </c>
      <c r="J127" s="43">
        <v>18000</v>
      </c>
    </row>
    <row r="128" spans="1:10" s="22" customFormat="1" ht="8.25">
      <c r="A128" s="30">
        <v>70200</v>
      </c>
      <c r="B128" s="31" t="s">
        <v>424</v>
      </c>
      <c r="C128" s="31" t="s">
        <v>419</v>
      </c>
      <c r="D128" s="32">
        <v>1021000</v>
      </c>
      <c r="E128" s="42" t="s">
        <v>66</v>
      </c>
      <c r="F128" s="43">
        <v>1000</v>
      </c>
      <c r="G128" s="43">
        <v>4500</v>
      </c>
      <c r="H128" s="43">
        <v>6000</v>
      </c>
      <c r="I128" s="43">
        <v>10000</v>
      </c>
      <c r="J128" s="43">
        <v>21500</v>
      </c>
    </row>
    <row r="129" spans="1:10" s="22" customFormat="1" ht="8.25">
      <c r="A129" s="30">
        <v>70200</v>
      </c>
      <c r="B129" s="31" t="s">
        <v>425</v>
      </c>
      <c r="C129" s="31" t="s">
        <v>419</v>
      </c>
      <c r="D129" s="32">
        <v>1022000</v>
      </c>
      <c r="E129" s="33" t="s">
        <v>67</v>
      </c>
      <c r="F129" s="34">
        <v>1</v>
      </c>
      <c r="G129" s="34">
        <v>1</v>
      </c>
      <c r="H129" s="34">
        <v>1</v>
      </c>
      <c r="I129" s="34">
        <v>1</v>
      </c>
      <c r="J129" s="34">
        <v>4</v>
      </c>
    </row>
    <row r="130" spans="1:10" s="22" customFormat="1" ht="8.25">
      <c r="A130" s="30">
        <v>70200</v>
      </c>
      <c r="B130" s="31" t="s">
        <v>413</v>
      </c>
      <c r="C130" s="31" t="s">
        <v>297</v>
      </c>
    </row>
    <row r="131" spans="1:10" s="22" customFormat="1" ht="8.25">
      <c r="A131" s="30">
        <v>70200</v>
      </c>
      <c r="B131" s="31" t="s">
        <v>413</v>
      </c>
      <c r="C131" s="31" t="s">
        <v>304</v>
      </c>
      <c r="E131" s="40"/>
      <c r="F131" s="41"/>
      <c r="G131" s="41"/>
      <c r="H131" s="41"/>
      <c r="I131" s="41"/>
      <c r="J131" s="41"/>
    </row>
    <row r="132" spans="1:10" s="22" customFormat="1" ht="8.25">
      <c r="A132" s="30">
        <v>70200</v>
      </c>
      <c r="B132" s="31" t="s">
        <v>413</v>
      </c>
      <c r="C132" s="31" t="s">
        <v>305</v>
      </c>
      <c r="D132" s="32">
        <v>2011000</v>
      </c>
      <c r="E132" s="42" t="s">
        <v>95</v>
      </c>
      <c r="F132" s="43">
        <v>480667.77</v>
      </c>
      <c r="G132" s="43">
        <v>507467.88</v>
      </c>
      <c r="H132" s="43">
        <v>533461.15</v>
      </c>
      <c r="I132" s="43">
        <v>547677.73</v>
      </c>
      <c r="J132" s="43">
        <v>2069274.53</v>
      </c>
    </row>
    <row r="133" spans="1:10" s="22" customFormat="1" ht="8.25">
      <c r="A133" s="30">
        <v>70200</v>
      </c>
      <c r="B133" s="31" t="s">
        <v>403</v>
      </c>
      <c r="C133" s="31" t="s">
        <v>384</v>
      </c>
      <c r="D133" s="32">
        <v>2083000</v>
      </c>
      <c r="E133" s="33" t="s">
        <v>158</v>
      </c>
      <c r="F133" s="34">
        <v>2001</v>
      </c>
      <c r="G133" s="34">
        <v>4500</v>
      </c>
      <c r="H133" s="34">
        <v>6500</v>
      </c>
      <c r="I133" s="34">
        <v>11000</v>
      </c>
      <c r="J133" s="34">
        <v>24001</v>
      </c>
    </row>
    <row r="134" spans="1:10" s="22" customFormat="1" ht="8.25">
      <c r="A134" s="30">
        <v>70200</v>
      </c>
      <c r="B134" s="31" t="s">
        <v>414</v>
      </c>
      <c r="C134" s="31" t="s">
        <v>297</v>
      </c>
      <c r="D134" s="32">
        <v>2087000</v>
      </c>
      <c r="E134" s="42" t="s">
        <v>162</v>
      </c>
      <c r="F134" s="43">
        <v>55000</v>
      </c>
      <c r="G134" s="43">
        <v>61659.07</v>
      </c>
      <c r="H134" s="43">
        <v>65954.460000000006</v>
      </c>
      <c r="I134" s="43">
        <v>75000</v>
      </c>
      <c r="J134" s="43">
        <v>257613.53</v>
      </c>
    </row>
    <row r="135" spans="1:10" s="22" customFormat="1" ht="8.25">
      <c r="A135" s="30">
        <v>70200</v>
      </c>
      <c r="B135" s="31" t="s">
        <v>415</v>
      </c>
      <c r="C135" s="31" t="s">
        <v>303</v>
      </c>
      <c r="D135" s="32">
        <v>2088000</v>
      </c>
      <c r="E135" s="33" t="s">
        <v>163</v>
      </c>
      <c r="F135" s="34">
        <v>2000</v>
      </c>
      <c r="G135" s="34">
        <v>2100</v>
      </c>
      <c r="H135" s="34">
        <v>2705</v>
      </c>
      <c r="I135" s="34">
        <v>3870</v>
      </c>
      <c r="J135" s="34">
        <v>10675</v>
      </c>
    </row>
    <row r="136" spans="1:10" s="22" customFormat="1" ht="8.25">
      <c r="A136" s="30">
        <v>70200</v>
      </c>
      <c r="B136" s="31" t="s">
        <v>426</v>
      </c>
      <c r="C136" s="31" t="s">
        <v>419</v>
      </c>
      <c r="D136" s="32">
        <v>2089000</v>
      </c>
      <c r="E136" s="42" t="s">
        <v>164</v>
      </c>
      <c r="F136" s="43">
        <v>98998</v>
      </c>
      <c r="G136" s="43">
        <v>107700.01</v>
      </c>
      <c r="H136" s="43">
        <v>116467.49</v>
      </c>
      <c r="I136" s="43">
        <v>129803.18</v>
      </c>
      <c r="J136" s="43">
        <v>452968.68</v>
      </c>
    </row>
    <row r="137" spans="1:10" s="22" customFormat="1" ht="8.25">
      <c r="A137" s="30">
        <v>70200</v>
      </c>
      <c r="B137" s="31" t="s">
        <v>427</v>
      </c>
      <c r="C137" s="31" t="s">
        <v>419</v>
      </c>
      <c r="D137" s="32">
        <v>2091000</v>
      </c>
      <c r="E137" s="42" t="s">
        <v>166</v>
      </c>
      <c r="F137" s="43">
        <v>1</v>
      </c>
      <c r="G137" s="43">
        <v>1001</v>
      </c>
      <c r="H137" s="43">
        <v>1001</v>
      </c>
      <c r="I137" s="43">
        <v>1501</v>
      </c>
      <c r="J137" s="43">
        <v>3504</v>
      </c>
    </row>
    <row r="138" spans="1:10" s="22" customFormat="1" ht="8.25">
      <c r="A138" s="30">
        <v>70200</v>
      </c>
      <c r="B138" s="31" t="s">
        <v>428</v>
      </c>
      <c r="C138" s="31" t="s">
        <v>419</v>
      </c>
      <c r="D138" s="32">
        <v>2093000</v>
      </c>
      <c r="E138" s="33" t="s">
        <v>168</v>
      </c>
      <c r="F138" s="34">
        <v>10000</v>
      </c>
      <c r="G138" s="34">
        <v>10000</v>
      </c>
      <c r="H138" s="34">
        <v>10000</v>
      </c>
      <c r="I138" s="34">
        <v>13355.41</v>
      </c>
      <c r="J138" s="34">
        <v>43355.41</v>
      </c>
    </row>
    <row r="139" spans="1:10" s="22" customFormat="1" ht="8.25">
      <c r="A139" s="30">
        <v>70200</v>
      </c>
      <c r="B139" s="31" t="s">
        <v>435</v>
      </c>
      <c r="C139" s="31" t="s">
        <v>432</v>
      </c>
      <c r="D139" s="32">
        <v>2094000</v>
      </c>
      <c r="E139" s="42" t="s">
        <v>169</v>
      </c>
      <c r="F139" s="43">
        <v>129672.22</v>
      </c>
      <c r="G139" s="43">
        <v>136117.43</v>
      </c>
      <c r="H139" s="43">
        <v>139640.26</v>
      </c>
      <c r="I139" s="43">
        <v>149490.66</v>
      </c>
      <c r="J139" s="43">
        <v>554920.56999999995</v>
      </c>
    </row>
    <row r="140" spans="1:10" s="22" customFormat="1" ht="8.25">
      <c r="A140" s="30">
        <v>70200</v>
      </c>
      <c r="B140" s="31" t="s">
        <v>407</v>
      </c>
      <c r="C140" s="31" t="s">
        <v>419</v>
      </c>
      <c r="D140" s="32">
        <v>2097000</v>
      </c>
      <c r="E140" s="42" t="s">
        <v>172</v>
      </c>
      <c r="F140" s="43">
        <v>2500</v>
      </c>
      <c r="G140" s="43">
        <v>25000</v>
      </c>
      <c r="H140" s="43">
        <v>5000</v>
      </c>
      <c r="I140" s="43">
        <v>40500</v>
      </c>
      <c r="J140" s="43">
        <v>73000</v>
      </c>
    </row>
    <row r="141" spans="1:10" s="22" customFormat="1" ht="8.25">
      <c r="A141" s="30">
        <v>70200</v>
      </c>
      <c r="B141" s="31" t="s">
        <v>429</v>
      </c>
      <c r="C141" s="31" t="s">
        <v>419</v>
      </c>
      <c r="D141" s="32">
        <v>2098000</v>
      </c>
      <c r="E141" s="33" t="s">
        <v>173</v>
      </c>
      <c r="F141" s="34">
        <v>20000</v>
      </c>
      <c r="G141" s="34">
        <v>5000</v>
      </c>
      <c r="H141" s="34">
        <v>8000</v>
      </c>
      <c r="I141" s="34">
        <v>11000</v>
      </c>
      <c r="J141" s="34">
        <v>44000</v>
      </c>
    </row>
    <row r="142" spans="1:10" s="22" customFormat="1" ht="8.25">
      <c r="A142" s="30">
        <v>70200</v>
      </c>
      <c r="B142" s="31" t="s">
        <v>416</v>
      </c>
      <c r="C142" s="31" t="s">
        <v>417</v>
      </c>
      <c r="D142" s="32">
        <v>2099000</v>
      </c>
      <c r="E142" s="42" t="s">
        <v>174</v>
      </c>
      <c r="F142" s="43">
        <v>500</v>
      </c>
      <c r="G142" s="43">
        <v>1000</v>
      </c>
      <c r="H142" s="43">
        <v>1000</v>
      </c>
      <c r="I142" s="43">
        <v>1500</v>
      </c>
      <c r="J142" s="43">
        <v>4000</v>
      </c>
    </row>
    <row r="143" spans="1:10" s="22" customFormat="1" ht="8.25">
      <c r="A143" s="30"/>
      <c r="B143" s="31"/>
      <c r="C143" s="31"/>
      <c r="D143" s="32"/>
      <c r="E143" s="42"/>
      <c r="F143" s="39">
        <f>SUM(F91:F142)</f>
        <v>1160892.8600000001</v>
      </c>
      <c r="G143" s="39">
        <f t="shared" ref="G143:J143" si="6">SUM(G91:G142)</f>
        <v>1266852.3399999999</v>
      </c>
      <c r="H143" s="39">
        <f t="shared" si="6"/>
        <v>1356489.04</v>
      </c>
      <c r="I143" s="39">
        <f t="shared" si="6"/>
        <v>1533611.3599999996</v>
      </c>
      <c r="J143" s="39">
        <f t="shared" si="6"/>
        <v>5317845.6000000006</v>
      </c>
    </row>
    <row r="144" spans="1:10" s="22" customFormat="1" ht="8.25">
      <c r="A144" s="30">
        <v>80100</v>
      </c>
      <c r="B144" s="31" t="s">
        <v>460</v>
      </c>
      <c r="C144" s="31" t="s">
        <v>461</v>
      </c>
      <c r="D144" s="32">
        <v>1023000</v>
      </c>
      <c r="E144" s="33" t="s">
        <v>68</v>
      </c>
      <c r="F144" s="34">
        <v>600000</v>
      </c>
      <c r="G144" s="34">
        <v>380000</v>
      </c>
      <c r="H144" s="34">
        <v>380000</v>
      </c>
      <c r="I144" s="34">
        <v>0</v>
      </c>
      <c r="J144" s="34">
        <v>1360000</v>
      </c>
    </row>
    <row r="145" spans="1:10" s="22" customFormat="1" ht="8.25">
      <c r="A145" s="30">
        <v>80100</v>
      </c>
      <c r="B145" s="31" t="s">
        <v>463</v>
      </c>
      <c r="C145" s="31" t="s">
        <v>461</v>
      </c>
      <c r="D145" s="32">
        <v>1024000</v>
      </c>
      <c r="E145" s="33" t="s">
        <v>69</v>
      </c>
      <c r="F145" s="34">
        <v>1</v>
      </c>
      <c r="G145" s="34">
        <v>1</v>
      </c>
      <c r="H145" s="34">
        <v>1</v>
      </c>
      <c r="I145" s="34">
        <v>1</v>
      </c>
      <c r="J145" s="34">
        <v>4</v>
      </c>
    </row>
    <row r="146" spans="1:10" s="22" customFormat="1" ht="8.25">
      <c r="A146" s="30">
        <v>80100</v>
      </c>
      <c r="B146" s="31" t="s">
        <v>439</v>
      </c>
      <c r="C146" s="31" t="s">
        <v>297</v>
      </c>
      <c r="E146" s="40"/>
      <c r="F146" s="41"/>
      <c r="G146" s="41"/>
      <c r="H146" s="41"/>
      <c r="I146" s="41"/>
      <c r="J146" s="41"/>
    </row>
    <row r="147" spans="1:10" s="22" customFormat="1" ht="8.25">
      <c r="A147" s="30">
        <v>80100</v>
      </c>
      <c r="B147" s="31" t="s">
        <v>439</v>
      </c>
      <c r="C147" s="31" t="s">
        <v>304</v>
      </c>
      <c r="E147" s="40"/>
      <c r="F147" s="41"/>
      <c r="G147" s="41"/>
      <c r="H147" s="41"/>
      <c r="I147" s="41"/>
      <c r="J147" s="41"/>
    </row>
    <row r="148" spans="1:10" s="22" customFormat="1" ht="8.25">
      <c r="A148" s="30">
        <v>80100</v>
      </c>
      <c r="B148" s="31" t="s">
        <v>439</v>
      </c>
      <c r="C148" s="31" t="s">
        <v>305</v>
      </c>
      <c r="D148" s="32">
        <v>2012000</v>
      </c>
      <c r="E148" s="33" t="s">
        <v>96</v>
      </c>
      <c r="F148" s="34">
        <v>5876701.3899999997</v>
      </c>
      <c r="G148" s="34">
        <v>6363209.3600000003</v>
      </c>
      <c r="H148" s="34">
        <v>6827444.3300000001</v>
      </c>
      <c r="I148" s="34">
        <v>6968269.6399999997</v>
      </c>
      <c r="J148" s="34">
        <v>26035624.719999999</v>
      </c>
    </row>
    <row r="149" spans="1:10" s="22" customFormat="1" ht="8.25">
      <c r="A149" s="30">
        <v>80100</v>
      </c>
      <c r="B149" s="31" t="s">
        <v>440</v>
      </c>
      <c r="C149" s="31" t="s">
        <v>297</v>
      </c>
      <c r="D149" s="32">
        <v>2101000</v>
      </c>
      <c r="E149" s="33" t="s">
        <v>176</v>
      </c>
      <c r="F149" s="34">
        <v>90000</v>
      </c>
      <c r="G149" s="34">
        <v>100000</v>
      </c>
      <c r="H149" s="34">
        <v>110000</v>
      </c>
      <c r="I149" s="34">
        <v>120000</v>
      </c>
      <c r="J149" s="34">
        <v>420000</v>
      </c>
    </row>
    <row r="150" spans="1:10" s="22" customFormat="1" ht="8.25">
      <c r="A150" s="30">
        <v>80100</v>
      </c>
      <c r="B150" s="31" t="s">
        <v>441</v>
      </c>
      <c r="C150" s="31" t="s">
        <v>297</v>
      </c>
      <c r="D150" s="32">
        <v>2102000</v>
      </c>
      <c r="E150" s="33" t="s">
        <v>177</v>
      </c>
      <c r="F150" s="34">
        <v>30000</v>
      </c>
      <c r="G150" s="34">
        <v>35000</v>
      </c>
      <c r="H150" s="34">
        <v>40000</v>
      </c>
      <c r="I150" s="34">
        <v>45000</v>
      </c>
      <c r="J150" s="34">
        <v>150000</v>
      </c>
    </row>
    <row r="151" spans="1:10" s="22" customFormat="1" ht="8.25">
      <c r="A151" s="30">
        <v>80100</v>
      </c>
      <c r="B151" s="31" t="s">
        <v>442</v>
      </c>
      <c r="C151" s="31" t="s">
        <v>297</v>
      </c>
      <c r="D151" s="32">
        <v>2103000</v>
      </c>
      <c r="E151" s="33" t="s">
        <v>178</v>
      </c>
      <c r="F151" s="34">
        <v>35000</v>
      </c>
      <c r="G151" s="34">
        <v>40000</v>
      </c>
      <c r="H151" s="34">
        <v>45000</v>
      </c>
      <c r="I151" s="34">
        <v>50000</v>
      </c>
      <c r="J151" s="34">
        <v>170000</v>
      </c>
    </row>
    <row r="152" spans="1:10" s="22" customFormat="1" ht="8.25">
      <c r="A152" s="30">
        <v>80100</v>
      </c>
      <c r="B152" s="31" t="s">
        <v>445</v>
      </c>
      <c r="C152" s="31" t="s">
        <v>446</v>
      </c>
      <c r="D152" s="32">
        <v>2104000</v>
      </c>
      <c r="E152" s="33" t="s">
        <v>179</v>
      </c>
      <c r="F152" s="34">
        <v>900000</v>
      </c>
      <c r="G152" s="34">
        <v>950000</v>
      </c>
      <c r="H152" s="34">
        <v>1000000</v>
      </c>
      <c r="I152" s="34">
        <v>1050000</v>
      </c>
      <c r="J152" s="34">
        <v>3900000</v>
      </c>
    </row>
    <row r="153" spans="1:10" s="22" customFormat="1" ht="8.25">
      <c r="A153" s="30">
        <v>80100</v>
      </c>
      <c r="B153" s="31" t="s">
        <v>447</v>
      </c>
      <c r="C153" s="31" t="s">
        <v>446</v>
      </c>
      <c r="D153" s="32">
        <v>2105000</v>
      </c>
      <c r="E153" s="33" t="s">
        <v>180</v>
      </c>
      <c r="F153" s="34">
        <v>150000</v>
      </c>
      <c r="G153" s="34">
        <v>160000</v>
      </c>
      <c r="H153" s="34">
        <v>170000</v>
      </c>
      <c r="I153" s="34">
        <v>179928</v>
      </c>
      <c r="J153" s="34">
        <v>659928</v>
      </c>
    </row>
    <row r="154" spans="1:10" s="22" customFormat="1" ht="8.25">
      <c r="A154" s="30">
        <v>80100</v>
      </c>
      <c r="B154" s="31" t="s">
        <v>448</v>
      </c>
      <c r="C154" s="31" t="s">
        <v>446</v>
      </c>
      <c r="D154" s="32">
        <v>2106000</v>
      </c>
      <c r="E154" s="33" t="s">
        <v>181</v>
      </c>
      <c r="F154" s="34">
        <v>10</v>
      </c>
      <c r="G154" s="34">
        <v>10</v>
      </c>
      <c r="H154" s="34">
        <v>10</v>
      </c>
      <c r="I154" s="34">
        <v>10</v>
      </c>
      <c r="J154" s="34">
        <v>40</v>
      </c>
    </row>
    <row r="155" spans="1:10" s="22" customFormat="1" ht="8.25">
      <c r="A155" s="30">
        <v>80100</v>
      </c>
      <c r="B155" s="31" t="s">
        <v>443</v>
      </c>
      <c r="C155" s="31" t="s">
        <v>444</v>
      </c>
      <c r="D155" s="32">
        <v>2107000</v>
      </c>
      <c r="E155" s="33" t="s">
        <v>182</v>
      </c>
      <c r="F155" s="34">
        <v>1600000</v>
      </c>
      <c r="G155" s="34">
        <v>1700000</v>
      </c>
      <c r="H155" s="34">
        <v>1800000</v>
      </c>
      <c r="I155" s="34">
        <v>1900000</v>
      </c>
      <c r="J155" s="34">
        <v>7000000</v>
      </c>
    </row>
    <row r="156" spans="1:10" s="22" customFormat="1" ht="8.25">
      <c r="A156" s="30">
        <v>80100</v>
      </c>
      <c r="B156" s="31" t="s">
        <v>450</v>
      </c>
      <c r="C156" s="31" t="s">
        <v>446</v>
      </c>
      <c r="D156" s="32">
        <v>2108000</v>
      </c>
      <c r="E156" s="33" t="s">
        <v>183</v>
      </c>
      <c r="F156" s="34">
        <v>482449.34</v>
      </c>
      <c r="G156" s="34">
        <v>1299609.51</v>
      </c>
      <c r="H156" s="34">
        <v>1690795.24</v>
      </c>
      <c r="I156" s="34">
        <v>3857260.2</v>
      </c>
      <c r="J156" s="34">
        <v>7330114.29</v>
      </c>
    </row>
    <row r="157" spans="1:10" s="22" customFormat="1" ht="8.25">
      <c r="A157" s="30">
        <v>80100</v>
      </c>
      <c r="B157" s="31" t="s">
        <v>451</v>
      </c>
      <c r="C157" s="31" t="s">
        <v>446</v>
      </c>
      <c r="D157" s="32">
        <v>2109000</v>
      </c>
      <c r="E157" s="33" t="s">
        <v>184</v>
      </c>
      <c r="F157" s="34">
        <v>2000</v>
      </c>
      <c r="G157" s="34">
        <v>2000</v>
      </c>
      <c r="H157" s="34">
        <v>2000</v>
      </c>
      <c r="I157" s="34">
        <v>2000</v>
      </c>
      <c r="J157" s="34">
        <v>8000</v>
      </c>
    </row>
    <row r="158" spans="1:10" s="22" customFormat="1" ht="8.25">
      <c r="A158" s="30">
        <v>80100</v>
      </c>
      <c r="B158" s="31" t="s">
        <v>452</v>
      </c>
      <c r="C158" s="31" t="s">
        <v>453</v>
      </c>
      <c r="D158" s="32">
        <v>2110000</v>
      </c>
      <c r="E158" s="33" t="s">
        <v>185</v>
      </c>
      <c r="F158" s="34">
        <v>185000</v>
      </c>
      <c r="G158" s="34">
        <v>190000</v>
      </c>
      <c r="H158" s="34">
        <v>195000</v>
      </c>
      <c r="I158" s="34">
        <v>200000</v>
      </c>
      <c r="J158" s="34">
        <v>770000</v>
      </c>
    </row>
    <row r="159" spans="1:10" s="22" customFormat="1" ht="8.25">
      <c r="A159" s="30">
        <v>80100</v>
      </c>
      <c r="B159" s="31" t="s">
        <v>454</v>
      </c>
      <c r="C159" s="31" t="s">
        <v>453</v>
      </c>
      <c r="D159" s="32">
        <v>2111000</v>
      </c>
      <c r="E159" s="33" t="s">
        <v>186</v>
      </c>
      <c r="F159" s="34">
        <v>12000</v>
      </c>
      <c r="G159" s="34">
        <v>14000</v>
      </c>
      <c r="H159" s="34">
        <v>16000</v>
      </c>
      <c r="I159" s="34">
        <v>18000</v>
      </c>
      <c r="J159" s="34">
        <v>60000</v>
      </c>
    </row>
    <row r="160" spans="1:10" s="22" customFormat="1" ht="8.25">
      <c r="A160" s="30">
        <v>80100</v>
      </c>
      <c r="B160" s="31" t="s">
        <v>457</v>
      </c>
      <c r="C160" s="31" t="s">
        <v>458</v>
      </c>
      <c r="D160" s="32">
        <v>2112000</v>
      </c>
      <c r="E160" s="33" t="s">
        <v>187</v>
      </c>
      <c r="F160" s="34">
        <v>1800000</v>
      </c>
      <c r="G160" s="34">
        <v>1820000</v>
      </c>
      <c r="H160" s="34">
        <v>1840000</v>
      </c>
      <c r="I160" s="34">
        <v>1860000</v>
      </c>
      <c r="J160" s="34">
        <v>7320000</v>
      </c>
    </row>
    <row r="161" spans="1:10" s="22" customFormat="1" ht="8.25">
      <c r="A161" s="30">
        <v>80100</v>
      </c>
      <c r="B161" s="31" t="s">
        <v>464</v>
      </c>
      <c r="C161" s="31" t="s">
        <v>461</v>
      </c>
      <c r="D161" s="32">
        <v>2113000</v>
      </c>
      <c r="E161" s="33" t="s">
        <v>188</v>
      </c>
      <c r="F161" s="34">
        <v>800000</v>
      </c>
      <c r="G161" s="34">
        <v>900000</v>
      </c>
      <c r="H161" s="34">
        <v>1000000</v>
      </c>
      <c r="I161" s="34">
        <v>1100000</v>
      </c>
      <c r="J161" s="34">
        <v>3800000</v>
      </c>
    </row>
    <row r="162" spans="1:10" s="22" customFormat="1" ht="8.25">
      <c r="A162" s="30">
        <v>80100</v>
      </c>
      <c r="B162" s="31" t="s">
        <v>459</v>
      </c>
      <c r="C162" s="31" t="s">
        <v>458</v>
      </c>
      <c r="D162" s="32">
        <v>2114000</v>
      </c>
      <c r="E162" s="33" t="s">
        <v>189</v>
      </c>
      <c r="F162" s="34">
        <v>300000</v>
      </c>
      <c r="G162" s="34">
        <v>320000</v>
      </c>
      <c r="H162" s="34">
        <v>340000</v>
      </c>
      <c r="I162" s="34">
        <v>360000</v>
      </c>
      <c r="J162" s="34">
        <v>1320000</v>
      </c>
    </row>
    <row r="163" spans="1:10" s="22" customFormat="1" ht="8.25">
      <c r="A163" s="30">
        <v>80100</v>
      </c>
      <c r="B163" s="31" t="s">
        <v>455</v>
      </c>
      <c r="C163" s="31" t="s">
        <v>456</v>
      </c>
      <c r="D163" s="32">
        <v>2115000</v>
      </c>
      <c r="E163" s="33" t="s">
        <v>190</v>
      </c>
      <c r="F163" s="34">
        <v>55000</v>
      </c>
      <c r="G163" s="34">
        <v>58000</v>
      </c>
      <c r="H163" s="34">
        <v>61000</v>
      </c>
      <c r="I163" s="34">
        <v>64000</v>
      </c>
      <c r="J163" s="34">
        <v>238000</v>
      </c>
    </row>
    <row r="164" spans="1:10" s="22" customFormat="1" ht="8.25">
      <c r="A164" s="30">
        <v>80100</v>
      </c>
      <c r="B164" s="31" t="s">
        <v>301</v>
      </c>
      <c r="C164" s="31" t="s">
        <v>297</v>
      </c>
      <c r="E164" s="40"/>
      <c r="F164" s="54">
        <v>4000</v>
      </c>
      <c r="G164" s="41"/>
      <c r="H164" s="41"/>
      <c r="I164" s="41"/>
      <c r="J164" s="55">
        <f>SUM(F164:I164)</f>
        <v>4000</v>
      </c>
    </row>
    <row r="165" spans="1:10" s="22" customFormat="1" ht="8.25">
      <c r="A165" s="30">
        <v>80200</v>
      </c>
      <c r="B165" s="31" t="s">
        <v>465</v>
      </c>
      <c r="C165" s="31" t="s">
        <v>446</v>
      </c>
      <c r="D165" s="32">
        <v>2117000</v>
      </c>
      <c r="E165" s="33" t="s">
        <v>191</v>
      </c>
      <c r="F165" s="34">
        <v>1</v>
      </c>
      <c r="G165" s="34">
        <v>1</v>
      </c>
      <c r="H165" s="34">
        <v>1</v>
      </c>
      <c r="I165" s="34">
        <v>1</v>
      </c>
      <c r="J165" s="34">
        <v>4</v>
      </c>
    </row>
    <row r="166" spans="1:10" s="22" customFormat="1" ht="8.25">
      <c r="A166" s="30"/>
      <c r="B166" s="31"/>
      <c r="C166" s="31"/>
      <c r="D166" s="32"/>
      <c r="E166" s="33"/>
      <c r="F166" s="39">
        <f>SUM(F144:F165)</f>
        <v>12922162.73</v>
      </c>
      <c r="G166" s="39">
        <f t="shared" ref="G166:J166" si="7">SUM(G144:G165)</f>
        <v>14331830.869999999</v>
      </c>
      <c r="H166" s="39">
        <f t="shared" si="7"/>
        <v>15517251.57</v>
      </c>
      <c r="I166" s="39">
        <f t="shared" si="7"/>
        <v>17774469.84</v>
      </c>
      <c r="J166" s="39">
        <f t="shared" si="7"/>
        <v>60545715.009999998</v>
      </c>
    </row>
    <row r="167" spans="1:10" s="22" customFormat="1" ht="8.25">
      <c r="A167" s="30">
        <v>90100</v>
      </c>
      <c r="B167" s="31" t="s">
        <v>466</v>
      </c>
      <c r="C167" s="59">
        <v>123310105</v>
      </c>
      <c r="E167" s="40"/>
      <c r="F167" s="41"/>
      <c r="G167" s="41"/>
      <c r="H167" s="41"/>
      <c r="I167" s="41"/>
      <c r="J167" s="41"/>
    </row>
    <row r="168" spans="1:10" s="22" customFormat="1" ht="8.25">
      <c r="A168" s="30">
        <v>90100</v>
      </c>
      <c r="B168" s="31" t="s">
        <v>466</v>
      </c>
      <c r="C168" s="31" t="s">
        <v>469</v>
      </c>
      <c r="D168" s="32">
        <v>2013000</v>
      </c>
      <c r="E168" s="33" t="s">
        <v>97</v>
      </c>
      <c r="F168" s="34">
        <v>14718741.84</v>
      </c>
      <c r="G168" s="34">
        <v>16015795.83</v>
      </c>
      <c r="H168" s="34">
        <v>17250929.010000002</v>
      </c>
      <c r="I168" s="34">
        <v>17587326.219999999</v>
      </c>
      <c r="J168" s="34">
        <v>65572792.899999999</v>
      </c>
    </row>
    <row r="169" spans="1:10" s="22" customFormat="1" ht="8.25">
      <c r="A169" s="30">
        <v>90100</v>
      </c>
      <c r="B169" s="31" t="s">
        <v>468</v>
      </c>
      <c r="C169" s="31" t="s">
        <v>467</v>
      </c>
      <c r="E169" s="40"/>
      <c r="F169" s="41"/>
      <c r="G169" s="41"/>
      <c r="H169" s="41"/>
      <c r="I169" s="41"/>
      <c r="J169" s="41"/>
    </row>
    <row r="170" spans="1:10" s="22" customFormat="1" ht="8.25">
      <c r="A170" s="30">
        <v>90100</v>
      </c>
      <c r="B170" s="31" t="s">
        <v>468</v>
      </c>
      <c r="C170" s="31" t="s">
        <v>469</v>
      </c>
      <c r="D170" s="32">
        <v>2014000</v>
      </c>
      <c r="E170" s="33" t="s">
        <v>98</v>
      </c>
      <c r="F170" s="34">
        <v>4929906.63</v>
      </c>
      <c r="G170" s="34">
        <v>5371263.4500000002</v>
      </c>
      <c r="H170" s="34">
        <v>5791339.8600000003</v>
      </c>
      <c r="I170" s="34">
        <v>5902575.7599999998</v>
      </c>
      <c r="J170" s="34">
        <v>21995085.699999999</v>
      </c>
    </row>
    <row r="171" spans="1:10" s="22" customFormat="1" ht="8.25">
      <c r="A171" s="30">
        <v>90100</v>
      </c>
      <c r="B171" s="31" t="s">
        <v>470</v>
      </c>
      <c r="C171" s="31" t="s">
        <v>469</v>
      </c>
      <c r="D171" s="32">
        <v>2119000</v>
      </c>
      <c r="E171" s="33" t="s">
        <v>193</v>
      </c>
      <c r="F171" s="34">
        <v>130000</v>
      </c>
      <c r="G171" s="34">
        <v>135000</v>
      </c>
      <c r="H171" s="34">
        <v>140000</v>
      </c>
      <c r="I171" s="34">
        <v>318400</v>
      </c>
      <c r="J171" s="34">
        <v>723400</v>
      </c>
    </row>
    <row r="172" spans="1:10" s="22" customFormat="1" ht="8.25">
      <c r="A172" s="30">
        <v>90100</v>
      </c>
      <c r="B172" s="31" t="s">
        <v>471</v>
      </c>
      <c r="C172" s="31" t="s">
        <v>469</v>
      </c>
      <c r="E172" s="40"/>
      <c r="F172" s="41"/>
      <c r="G172" s="41"/>
      <c r="H172" s="41"/>
      <c r="I172" s="41"/>
      <c r="J172" s="41"/>
    </row>
    <row r="173" spans="1:10" s="22" customFormat="1" ht="8.25">
      <c r="A173" s="30">
        <v>90100</v>
      </c>
      <c r="B173" s="31" t="s">
        <v>473</v>
      </c>
      <c r="C173" s="31" t="s">
        <v>469</v>
      </c>
      <c r="E173" s="40"/>
      <c r="F173" s="41"/>
      <c r="G173" s="41"/>
      <c r="H173" s="41"/>
      <c r="I173" s="41"/>
      <c r="J173" s="41"/>
    </row>
    <row r="174" spans="1:10" s="22" customFormat="1" ht="8.25">
      <c r="A174" s="30">
        <v>90100</v>
      </c>
      <c r="B174" s="31" t="s">
        <v>474</v>
      </c>
      <c r="C174" s="31" t="s">
        <v>469</v>
      </c>
      <c r="E174" s="40"/>
      <c r="F174" s="41"/>
      <c r="G174" s="41"/>
      <c r="H174" s="41"/>
      <c r="I174" s="41"/>
      <c r="J174" s="41"/>
    </row>
    <row r="175" spans="1:10" s="22" customFormat="1" ht="8.25">
      <c r="A175" s="30">
        <v>90100</v>
      </c>
      <c r="B175" s="31" t="s">
        <v>475</v>
      </c>
      <c r="C175" s="31" t="s">
        <v>469</v>
      </c>
      <c r="D175" s="32">
        <v>2125000</v>
      </c>
      <c r="E175" s="33" t="s">
        <v>199</v>
      </c>
      <c r="F175" s="34">
        <v>422000</v>
      </c>
      <c r="G175" s="34">
        <v>427000</v>
      </c>
      <c r="H175" s="34">
        <v>430000</v>
      </c>
      <c r="I175" s="34">
        <v>450000</v>
      </c>
      <c r="J175" s="34">
        <v>1729000</v>
      </c>
    </row>
    <row r="176" spans="1:10" s="22" customFormat="1" ht="8.25">
      <c r="A176" s="30">
        <v>90100</v>
      </c>
      <c r="B176" s="31" t="s">
        <v>476</v>
      </c>
      <c r="C176" s="31" t="s">
        <v>469</v>
      </c>
      <c r="D176" s="32">
        <v>2126000</v>
      </c>
      <c r="E176" s="33" t="s">
        <v>200</v>
      </c>
      <c r="F176" s="34">
        <v>16000</v>
      </c>
      <c r="G176" s="34">
        <v>17000</v>
      </c>
      <c r="H176" s="34">
        <v>18000</v>
      </c>
      <c r="I176" s="34">
        <v>25000</v>
      </c>
      <c r="J176" s="34">
        <v>76000</v>
      </c>
    </row>
    <row r="177" spans="1:10" s="22" customFormat="1" ht="8.25">
      <c r="A177" s="30">
        <v>90100</v>
      </c>
      <c r="B177" s="31" t="s">
        <v>477</v>
      </c>
      <c r="C177" s="31" t="s">
        <v>469</v>
      </c>
      <c r="E177" s="40"/>
      <c r="F177" s="41"/>
      <c r="G177" s="41"/>
      <c r="H177" s="41"/>
      <c r="I177" s="41"/>
      <c r="J177" s="41"/>
    </row>
    <row r="178" spans="1:10" s="22" customFormat="1" ht="8.25">
      <c r="A178" s="30">
        <v>90100</v>
      </c>
      <c r="B178" s="31" t="s">
        <v>478</v>
      </c>
      <c r="C178" s="31" t="s">
        <v>469</v>
      </c>
      <c r="E178" s="40"/>
      <c r="F178" s="41"/>
      <c r="G178" s="41"/>
      <c r="H178" s="41"/>
      <c r="I178" s="41"/>
      <c r="J178" s="41"/>
    </row>
    <row r="179" spans="1:10" s="22" customFormat="1" ht="8.25">
      <c r="A179" s="30">
        <v>90100</v>
      </c>
      <c r="B179" s="31" t="s">
        <v>479</v>
      </c>
      <c r="C179" s="31" t="s">
        <v>469</v>
      </c>
      <c r="E179" s="40"/>
      <c r="F179" s="41"/>
      <c r="G179" s="41"/>
      <c r="H179" s="41"/>
      <c r="I179" s="41"/>
      <c r="J179" s="41"/>
    </row>
    <row r="180" spans="1:10" s="22" customFormat="1" ht="8.25">
      <c r="A180" s="30">
        <v>90100</v>
      </c>
      <c r="B180" s="31" t="s">
        <v>480</v>
      </c>
      <c r="C180" s="31" t="s">
        <v>469</v>
      </c>
      <c r="D180" s="32">
        <v>2135000</v>
      </c>
      <c r="E180" s="33" t="s">
        <v>206</v>
      </c>
      <c r="F180" s="34">
        <v>36000</v>
      </c>
      <c r="G180" s="34">
        <v>38000</v>
      </c>
      <c r="H180" s="34">
        <v>40000</v>
      </c>
      <c r="I180" s="34">
        <v>50000</v>
      </c>
      <c r="J180" s="34">
        <v>164000</v>
      </c>
    </row>
    <row r="181" spans="1:10" s="22" customFormat="1" ht="8.25">
      <c r="A181" s="30">
        <v>90100</v>
      </c>
      <c r="B181" s="31" t="s">
        <v>481</v>
      </c>
      <c r="C181" s="31" t="s">
        <v>469</v>
      </c>
      <c r="D181" s="32">
        <v>2136000</v>
      </c>
      <c r="E181" s="33" t="s">
        <v>207</v>
      </c>
      <c r="F181" s="34">
        <v>1000</v>
      </c>
      <c r="G181" s="34">
        <v>2000</v>
      </c>
      <c r="H181" s="34">
        <v>3000</v>
      </c>
      <c r="I181" s="34">
        <v>10000</v>
      </c>
      <c r="J181" s="34">
        <v>16000</v>
      </c>
    </row>
    <row r="182" spans="1:10" s="22" customFormat="1" ht="8.25">
      <c r="A182" s="30">
        <v>90100</v>
      </c>
      <c r="B182" s="31" t="s">
        <v>482</v>
      </c>
      <c r="C182" s="31" t="s">
        <v>469</v>
      </c>
      <c r="D182" s="32">
        <v>2137000</v>
      </c>
      <c r="E182" s="33" t="s">
        <v>208</v>
      </c>
      <c r="F182" s="34">
        <v>80000</v>
      </c>
      <c r="G182" s="34">
        <v>80000</v>
      </c>
      <c r="H182" s="34">
        <v>85000</v>
      </c>
      <c r="I182" s="34">
        <v>150000</v>
      </c>
      <c r="J182" s="34">
        <v>395000</v>
      </c>
    </row>
    <row r="183" spans="1:10" s="22" customFormat="1" ht="8.25">
      <c r="A183" s="30">
        <v>90100</v>
      </c>
      <c r="B183" s="31" t="s">
        <v>301</v>
      </c>
      <c r="C183" s="31" t="s">
        <v>469</v>
      </c>
      <c r="E183" s="40"/>
      <c r="F183" s="54">
        <v>1000</v>
      </c>
      <c r="G183" s="54">
        <v>1000</v>
      </c>
      <c r="H183" s="54">
        <v>1000</v>
      </c>
      <c r="I183" s="54">
        <v>1000</v>
      </c>
      <c r="J183" s="55">
        <f>SUM(F183:I183)</f>
        <v>4000</v>
      </c>
    </row>
    <row r="184" spans="1:10" s="22" customFormat="1" ht="8.25">
      <c r="A184" s="30">
        <v>90200</v>
      </c>
      <c r="B184" s="31" t="s">
        <v>485</v>
      </c>
      <c r="C184" s="31" t="s">
        <v>467</v>
      </c>
      <c r="E184" s="40"/>
      <c r="F184" s="41"/>
      <c r="G184" s="41"/>
      <c r="H184" s="41"/>
      <c r="I184" s="41"/>
      <c r="J184" s="41"/>
    </row>
    <row r="185" spans="1:10" s="22" customFormat="1" ht="8.25">
      <c r="A185" s="30">
        <v>90200</v>
      </c>
      <c r="B185" s="31" t="s">
        <v>485</v>
      </c>
      <c r="C185" s="31" t="s">
        <v>486</v>
      </c>
      <c r="D185" s="32">
        <v>2015000</v>
      </c>
      <c r="E185" s="33" t="s">
        <v>99</v>
      </c>
      <c r="F185" s="34">
        <v>4151837.8</v>
      </c>
      <c r="G185" s="34">
        <v>4493641.5</v>
      </c>
      <c r="H185" s="34">
        <v>4819858.71</v>
      </c>
      <c r="I185" s="34">
        <v>4919747.1900000004</v>
      </c>
      <c r="J185" s="34">
        <v>18385085.199999999</v>
      </c>
    </row>
    <row r="186" spans="1:10" s="22" customFormat="1" ht="8.25">
      <c r="A186" s="30">
        <v>90200</v>
      </c>
      <c r="B186" s="31" t="s">
        <v>483</v>
      </c>
      <c r="C186" s="31" t="s">
        <v>484</v>
      </c>
      <c r="E186" s="40"/>
      <c r="F186" s="41"/>
      <c r="G186" s="41"/>
      <c r="H186" s="41"/>
      <c r="I186" s="41"/>
      <c r="J186" s="41"/>
    </row>
    <row r="187" spans="1:10" s="22" customFormat="1" ht="8.25">
      <c r="A187" s="30">
        <v>90200</v>
      </c>
      <c r="B187" s="31" t="s">
        <v>483</v>
      </c>
      <c r="C187" s="31" t="s">
        <v>467</v>
      </c>
      <c r="E187" s="40"/>
      <c r="F187" s="41"/>
      <c r="G187" s="41"/>
      <c r="H187" s="41"/>
      <c r="I187" s="41"/>
      <c r="J187" s="41"/>
    </row>
    <row r="188" spans="1:10" s="22" customFormat="1" ht="8.25">
      <c r="A188" s="30">
        <v>90200</v>
      </c>
      <c r="B188" s="31" t="s">
        <v>483</v>
      </c>
      <c r="C188" s="31" t="s">
        <v>486</v>
      </c>
      <c r="D188" s="32">
        <v>2016000</v>
      </c>
      <c r="E188" s="33" t="s">
        <v>100</v>
      </c>
      <c r="F188" s="34">
        <v>1112648.92</v>
      </c>
      <c r="G188" s="34">
        <v>1204263.1299999999</v>
      </c>
      <c r="H188" s="34">
        <v>1291699.21</v>
      </c>
      <c r="I188" s="34">
        <v>1318465.27</v>
      </c>
      <c r="J188" s="34">
        <v>4927076.53</v>
      </c>
    </row>
    <row r="189" spans="1:10" s="22" customFormat="1" ht="8.25">
      <c r="A189" s="30">
        <v>90200</v>
      </c>
      <c r="B189" s="31" t="s">
        <v>487</v>
      </c>
      <c r="C189" s="31" t="s">
        <v>486</v>
      </c>
      <c r="E189" s="40"/>
      <c r="F189" s="41"/>
      <c r="G189" s="41"/>
      <c r="H189" s="41"/>
      <c r="I189" s="41"/>
      <c r="J189" s="41"/>
    </row>
    <row r="190" spans="1:10" s="22" customFormat="1" ht="8.25">
      <c r="A190" s="30">
        <v>90200</v>
      </c>
      <c r="B190" s="31" t="s">
        <v>471</v>
      </c>
      <c r="C190" s="31" t="s">
        <v>486</v>
      </c>
      <c r="D190" s="32">
        <v>2122000</v>
      </c>
      <c r="E190" s="33" t="s">
        <v>196</v>
      </c>
      <c r="F190" s="34">
        <v>33000</v>
      </c>
      <c r="G190" s="34">
        <v>35000</v>
      </c>
      <c r="H190" s="34">
        <v>37000</v>
      </c>
      <c r="I190" s="34">
        <v>55000</v>
      </c>
      <c r="J190" s="34">
        <v>160000</v>
      </c>
    </row>
    <row r="191" spans="1:10" s="22" customFormat="1" ht="8.25">
      <c r="A191" s="30">
        <v>90200</v>
      </c>
      <c r="B191" s="31" t="s">
        <v>473</v>
      </c>
      <c r="C191" s="31" t="s">
        <v>486</v>
      </c>
      <c r="E191" s="40"/>
      <c r="F191" s="41"/>
      <c r="G191" s="41"/>
      <c r="H191" s="41"/>
      <c r="I191" s="41"/>
      <c r="J191" s="41"/>
    </row>
    <row r="192" spans="1:10" s="22" customFormat="1" ht="8.25">
      <c r="A192" s="30">
        <v>90200</v>
      </c>
      <c r="B192" s="31" t="s">
        <v>477</v>
      </c>
      <c r="C192" s="31" t="s">
        <v>486</v>
      </c>
      <c r="E192" s="40"/>
      <c r="F192" s="41"/>
      <c r="G192" s="41"/>
      <c r="H192" s="41"/>
      <c r="I192" s="41"/>
      <c r="J192" s="41"/>
    </row>
    <row r="193" spans="1:10" s="22" customFormat="1" ht="8.25">
      <c r="A193" s="30">
        <v>90200</v>
      </c>
      <c r="B193" s="31" t="s">
        <v>478</v>
      </c>
      <c r="C193" s="31" t="s">
        <v>486</v>
      </c>
      <c r="E193" s="40"/>
      <c r="F193" s="41"/>
      <c r="G193" s="41"/>
      <c r="H193" s="41"/>
      <c r="I193" s="41"/>
      <c r="J193" s="41"/>
    </row>
    <row r="194" spans="1:10" s="22" customFormat="1" ht="8.25">
      <c r="A194" s="30">
        <v>90200</v>
      </c>
      <c r="B194" s="31" t="s">
        <v>479</v>
      </c>
      <c r="C194" s="31" t="s">
        <v>486</v>
      </c>
      <c r="E194" s="40"/>
      <c r="F194" s="41"/>
      <c r="G194" s="41"/>
      <c r="H194" s="41"/>
      <c r="I194" s="41"/>
      <c r="J194" s="41"/>
    </row>
    <row r="195" spans="1:10" s="22" customFormat="1" ht="8.25">
      <c r="A195" s="30">
        <v>90300</v>
      </c>
      <c r="B195" s="31" t="s">
        <v>488</v>
      </c>
      <c r="C195" s="31" t="s">
        <v>467</v>
      </c>
      <c r="E195" s="40"/>
      <c r="F195" s="41"/>
      <c r="G195" s="41"/>
      <c r="H195" s="41"/>
      <c r="I195" s="41"/>
      <c r="J195" s="41"/>
    </row>
    <row r="196" spans="1:10" s="22" customFormat="1" ht="8.25">
      <c r="A196" s="30">
        <v>90300</v>
      </c>
      <c r="B196" s="31" t="s">
        <v>488</v>
      </c>
      <c r="C196" s="31" t="s">
        <v>486</v>
      </c>
      <c r="D196" s="32">
        <v>2017000</v>
      </c>
      <c r="E196" s="42" t="s">
        <v>101</v>
      </c>
      <c r="F196" s="43">
        <v>2555752.96</v>
      </c>
      <c r="G196" s="43">
        <v>2779786.09</v>
      </c>
      <c r="H196" s="43">
        <v>2993160.02</v>
      </c>
      <c r="I196" s="43">
        <v>3051818.23</v>
      </c>
      <c r="J196" s="43">
        <v>11380517.300000001</v>
      </c>
    </row>
    <row r="197" spans="1:10" s="22" customFormat="1" ht="8.25">
      <c r="A197" s="30">
        <v>90300</v>
      </c>
      <c r="B197" s="31" t="s">
        <v>487</v>
      </c>
      <c r="C197" s="31" t="s">
        <v>484</v>
      </c>
      <c r="E197" s="40"/>
      <c r="F197" s="41"/>
      <c r="G197" s="41"/>
      <c r="H197" s="41"/>
      <c r="I197" s="41"/>
      <c r="J197" s="41"/>
    </row>
    <row r="198" spans="1:10" s="22" customFormat="1" ht="8.25">
      <c r="A198" s="30">
        <v>90300</v>
      </c>
      <c r="B198" s="31" t="s">
        <v>487</v>
      </c>
      <c r="C198" s="31" t="s">
        <v>467</v>
      </c>
      <c r="E198" s="40"/>
      <c r="F198" s="41"/>
      <c r="G198" s="41"/>
      <c r="H198" s="41"/>
      <c r="I198" s="41"/>
      <c r="J198" s="41"/>
    </row>
    <row r="199" spans="1:10" s="22" customFormat="1" ht="8.25">
      <c r="A199" s="30">
        <v>90300</v>
      </c>
      <c r="B199" s="31" t="s">
        <v>487</v>
      </c>
      <c r="C199" s="31" t="s">
        <v>486</v>
      </c>
      <c r="D199" s="32">
        <v>2018000</v>
      </c>
      <c r="E199" s="33" t="s">
        <v>102</v>
      </c>
      <c r="F199" s="34">
        <v>2331467.54</v>
      </c>
      <c r="G199" s="34">
        <v>2509847.4300000002</v>
      </c>
      <c r="H199" s="34">
        <v>2679098.65</v>
      </c>
      <c r="I199" s="34">
        <v>2785336.98</v>
      </c>
      <c r="J199" s="34">
        <v>10305750.6</v>
      </c>
    </row>
    <row r="200" spans="1:10" s="22" customFormat="1" ht="8.25">
      <c r="A200" s="30">
        <v>90300</v>
      </c>
      <c r="B200" s="31" t="s">
        <v>489</v>
      </c>
      <c r="C200" s="31" t="s">
        <v>486</v>
      </c>
      <c r="D200" s="32">
        <v>2118000</v>
      </c>
      <c r="E200" s="33" t="s">
        <v>192</v>
      </c>
      <c r="F200" s="34">
        <v>130000</v>
      </c>
      <c r="G200" s="34">
        <v>135000</v>
      </c>
      <c r="H200" s="34">
        <v>145000</v>
      </c>
      <c r="I200" s="34">
        <v>316000</v>
      </c>
      <c r="J200" s="34">
        <v>726000</v>
      </c>
    </row>
    <row r="201" spans="1:10" s="22" customFormat="1" ht="8.25">
      <c r="A201" s="30">
        <v>90300</v>
      </c>
      <c r="B201" s="31" t="s">
        <v>473</v>
      </c>
      <c r="C201" s="31" t="s">
        <v>486</v>
      </c>
      <c r="D201" s="32">
        <v>2123000</v>
      </c>
      <c r="E201" s="33" t="s">
        <v>197</v>
      </c>
      <c r="F201" s="34">
        <v>141000</v>
      </c>
      <c r="G201" s="34">
        <v>251213.91</v>
      </c>
      <c r="H201" s="34">
        <v>344584.4</v>
      </c>
      <c r="I201" s="34">
        <v>790000</v>
      </c>
      <c r="J201" s="34">
        <v>1526798.31</v>
      </c>
    </row>
    <row r="202" spans="1:10" s="22" customFormat="1" ht="8.25">
      <c r="A202" s="30">
        <v>90300</v>
      </c>
      <c r="B202" s="31" t="s">
        <v>477</v>
      </c>
      <c r="C202" s="31" t="s">
        <v>486</v>
      </c>
      <c r="E202" s="40"/>
      <c r="F202" s="41"/>
      <c r="G202" s="41"/>
      <c r="H202" s="41"/>
      <c r="I202" s="41"/>
      <c r="J202" s="41"/>
    </row>
    <row r="203" spans="1:10" s="22" customFormat="1" ht="8.25">
      <c r="A203" s="30">
        <v>90300</v>
      </c>
      <c r="B203" s="31" t="s">
        <v>478</v>
      </c>
      <c r="C203" s="31" t="s">
        <v>486</v>
      </c>
      <c r="E203" s="40"/>
      <c r="F203" s="41"/>
      <c r="G203" s="41"/>
      <c r="H203" s="41"/>
      <c r="I203" s="41"/>
      <c r="J203" s="41"/>
    </row>
    <row r="204" spans="1:10" s="22" customFormat="1" ht="8.25">
      <c r="A204" s="30">
        <v>90300</v>
      </c>
      <c r="B204" s="31" t="s">
        <v>479</v>
      </c>
      <c r="C204" s="31" t="s">
        <v>486</v>
      </c>
      <c r="E204" s="40"/>
      <c r="F204" s="41"/>
      <c r="G204" s="41"/>
      <c r="H204" s="41"/>
      <c r="I204" s="41"/>
      <c r="J204" s="41"/>
    </row>
    <row r="205" spans="1:10" s="22" customFormat="1" ht="8.25">
      <c r="A205" s="30">
        <v>90500</v>
      </c>
      <c r="B205" s="31" t="s">
        <v>491</v>
      </c>
      <c r="C205" s="31" t="s">
        <v>467</v>
      </c>
      <c r="E205" s="40"/>
      <c r="F205" s="41"/>
      <c r="G205" s="41"/>
      <c r="H205" s="41"/>
      <c r="I205" s="41"/>
      <c r="J205" s="41"/>
    </row>
    <row r="206" spans="1:10" s="22" customFormat="1" ht="8.25">
      <c r="A206" s="30">
        <v>90500</v>
      </c>
      <c r="B206" s="31" t="s">
        <v>491</v>
      </c>
      <c r="C206" s="31" t="s">
        <v>494</v>
      </c>
      <c r="D206" s="32">
        <v>2021000</v>
      </c>
      <c r="E206" s="33" t="s">
        <v>103</v>
      </c>
      <c r="F206" s="34">
        <v>1790731.26</v>
      </c>
      <c r="G206" s="34">
        <v>1947416.59</v>
      </c>
      <c r="H206" s="34">
        <v>2096655.82</v>
      </c>
      <c r="I206" s="34">
        <v>2137815.33</v>
      </c>
      <c r="J206" s="34">
        <v>7972619</v>
      </c>
    </row>
    <row r="207" spans="1:10" s="22" customFormat="1" ht="8.25">
      <c r="A207" s="30">
        <v>90500</v>
      </c>
      <c r="B207" s="31" t="s">
        <v>493</v>
      </c>
      <c r="C207" s="31" t="s">
        <v>467</v>
      </c>
      <c r="E207" s="40"/>
      <c r="F207" s="41"/>
      <c r="G207" s="41"/>
      <c r="H207" s="41"/>
      <c r="I207" s="41"/>
      <c r="J207" s="41"/>
    </row>
    <row r="208" spans="1:10" s="22" customFormat="1" ht="8.25">
      <c r="A208" s="30">
        <v>90500</v>
      </c>
      <c r="B208" s="31" t="s">
        <v>493</v>
      </c>
      <c r="C208" s="31" t="s">
        <v>494</v>
      </c>
      <c r="D208" s="32">
        <v>2032000</v>
      </c>
      <c r="E208" s="33" t="s">
        <v>114</v>
      </c>
      <c r="F208" s="34">
        <v>391860.79</v>
      </c>
      <c r="G208" s="34">
        <v>425021.19</v>
      </c>
      <c r="H208" s="34">
        <v>456640.19</v>
      </c>
      <c r="I208" s="34">
        <v>465880.98</v>
      </c>
      <c r="J208" s="34">
        <v>1739403.15</v>
      </c>
    </row>
    <row r="209" spans="1:10" s="22" customFormat="1" ht="8.25">
      <c r="A209" s="30">
        <v>90500</v>
      </c>
      <c r="B209" s="31" t="s">
        <v>495</v>
      </c>
      <c r="C209" s="31" t="s">
        <v>494</v>
      </c>
      <c r="D209" s="32">
        <v>2120000</v>
      </c>
      <c r="E209" s="33" t="s">
        <v>194</v>
      </c>
      <c r="F209" s="34">
        <v>1000</v>
      </c>
      <c r="G209" s="34">
        <v>2000</v>
      </c>
      <c r="H209" s="34">
        <v>3000</v>
      </c>
      <c r="I209" s="34">
        <v>50000</v>
      </c>
      <c r="J209" s="34">
        <v>56000</v>
      </c>
    </row>
    <row r="210" spans="1:10" s="22" customFormat="1" ht="8.25">
      <c r="A210" s="30">
        <v>90500</v>
      </c>
      <c r="B210" s="31" t="s">
        <v>496</v>
      </c>
      <c r="C210" s="31" t="s">
        <v>494</v>
      </c>
      <c r="E210" s="40"/>
      <c r="F210" s="41"/>
      <c r="G210" s="41"/>
      <c r="H210" s="41"/>
      <c r="I210" s="41"/>
      <c r="J210" s="41"/>
    </row>
    <row r="211" spans="1:10" s="22" customFormat="1" ht="8.25">
      <c r="A211" s="30">
        <v>90500</v>
      </c>
      <c r="B211" s="31" t="s">
        <v>477</v>
      </c>
      <c r="C211" s="31" t="s">
        <v>494</v>
      </c>
      <c r="D211" s="32">
        <v>2129000</v>
      </c>
      <c r="E211" s="42" t="s">
        <v>203</v>
      </c>
      <c r="F211" s="43">
        <v>400</v>
      </c>
      <c r="G211" s="43">
        <v>400</v>
      </c>
      <c r="H211" s="43">
        <v>400</v>
      </c>
      <c r="I211" s="43">
        <v>400</v>
      </c>
      <c r="J211" s="43">
        <v>1600</v>
      </c>
    </row>
    <row r="212" spans="1:10" s="22" customFormat="1" ht="8.25">
      <c r="A212" s="30">
        <v>90500</v>
      </c>
      <c r="B212" s="31" t="s">
        <v>478</v>
      </c>
      <c r="C212" s="31" t="s">
        <v>494</v>
      </c>
      <c r="E212" s="40"/>
      <c r="F212" s="41"/>
      <c r="G212" s="41"/>
      <c r="H212" s="41"/>
      <c r="I212" s="41"/>
      <c r="J212" s="41"/>
    </row>
    <row r="213" spans="1:10" s="22" customFormat="1" ht="8.25">
      <c r="A213" s="30">
        <v>90500</v>
      </c>
      <c r="B213" s="31" t="s">
        <v>479</v>
      </c>
      <c r="C213" s="31" t="s">
        <v>494</v>
      </c>
      <c r="E213" s="40"/>
      <c r="F213" s="41"/>
      <c r="G213" s="41"/>
      <c r="H213" s="41"/>
      <c r="I213" s="41"/>
      <c r="J213" s="41"/>
    </row>
    <row r="214" spans="1:10" s="22" customFormat="1" ht="8.25">
      <c r="A214" s="30">
        <v>90600</v>
      </c>
      <c r="B214" s="31" t="s">
        <v>474</v>
      </c>
      <c r="C214" s="31" t="s">
        <v>497</v>
      </c>
      <c r="D214" s="32">
        <v>2124000</v>
      </c>
      <c r="E214" s="33" t="s">
        <v>198</v>
      </c>
      <c r="F214" s="34">
        <v>95100</v>
      </c>
      <c r="G214" s="34">
        <v>95709.5</v>
      </c>
      <c r="H214" s="34">
        <v>105100</v>
      </c>
      <c r="I214" s="34">
        <v>189581.52</v>
      </c>
      <c r="J214" s="34">
        <v>485491.02</v>
      </c>
    </row>
    <row r="215" spans="1:10" s="22" customFormat="1" ht="8.25">
      <c r="A215" s="30">
        <v>90600</v>
      </c>
      <c r="B215" s="31" t="s">
        <v>496</v>
      </c>
      <c r="C215" s="31" t="s">
        <v>497</v>
      </c>
      <c r="D215" s="32">
        <v>2128000</v>
      </c>
      <c r="E215" s="33" t="s">
        <v>202</v>
      </c>
      <c r="F215" s="34">
        <v>50100</v>
      </c>
      <c r="G215" s="34">
        <v>50100</v>
      </c>
      <c r="H215" s="34">
        <v>50100</v>
      </c>
      <c r="I215" s="34">
        <v>50100</v>
      </c>
      <c r="J215" s="34">
        <v>200400</v>
      </c>
    </row>
    <row r="216" spans="1:10" s="22" customFormat="1" ht="8.25">
      <c r="A216" s="30">
        <v>90600</v>
      </c>
      <c r="B216" s="31" t="s">
        <v>479</v>
      </c>
      <c r="C216" s="31" t="s">
        <v>469</v>
      </c>
      <c r="E216" s="40"/>
      <c r="F216" s="41"/>
      <c r="G216" s="41"/>
      <c r="H216" s="41"/>
      <c r="I216" s="41"/>
      <c r="J216" s="41"/>
    </row>
    <row r="217" spans="1:10" s="22" customFormat="1" ht="8.25">
      <c r="A217" s="30">
        <v>90700</v>
      </c>
      <c r="B217" s="31" t="s">
        <v>498</v>
      </c>
      <c r="C217" s="31" t="s">
        <v>467</v>
      </c>
      <c r="E217" s="40"/>
      <c r="F217" s="41"/>
      <c r="G217" s="41"/>
      <c r="H217" s="41"/>
      <c r="I217" s="41"/>
      <c r="J217" s="41"/>
    </row>
    <row r="218" spans="1:10" s="22" customFormat="1" ht="8.25">
      <c r="A218" s="30">
        <v>90700</v>
      </c>
      <c r="B218" s="31" t="s">
        <v>498</v>
      </c>
      <c r="C218" s="31" t="s">
        <v>500</v>
      </c>
      <c r="D218" s="32">
        <v>2022000</v>
      </c>
      <c r="E218" s="33" t="s">
        <v>104</v>
      </c>
      <c r="F218" s="34">
        <v>539537.82999999996</v>
      </c>
      <c r="G218" s="34">
        <v>587058.93000000005</v>
      </c>
      <c r="H218" s="34">
        <v>632312.13</v>
      </c>
      <c r="I218" s="34">
        <v>644648.34</v>
      </c>
      <c r="J218" s="34">
        <v>2403557.23</v>
      </c>
    </row>
    <row r="219" spans="1:10" s="22" customFormat="1" ht="8.25">
      <c r="A219" s="30">
        <v>90700</v>
      </c>
      <c r="B219" s="31" t="s">
        <v>499</v>
      </c>
      <c r="C219" s="31" t="s">
        <v>467</v>
      </c>
      <c r="E219" s="40"/>
      <c r="F219" s="41"/>
      <c r="G219" s="41"/>
      <c r="H219" s="41"/>
      <c r="I219" s="41"/>
      <c r="J219" s="41"/>
    </row>
    <row r="220" spans="1:10" s="22" customFormat="1" ht="8.25">
      <c r="A220" s="30">
        <v>90700</v>
      </c>
      <c r="B220" s="31" t="s">
        <v>499</v>
      </c>
      <c r="C220" s="31" t="s">
        <v>500</v>
      </c>
      <c r="D220" s="32">
        <v>2023000</v>
      </c>
      <c r="E220" s="33" t="s">
        <v>105</v>
      </c>
      <c r="F220" s="34">
        <v>163506.76999999999</v>
      </c>
      <c r="G220" s="34">
        <v>178659.48</v>
      </c>
      <c r="H220" s="34">
        <v>193066.2</v>
      </c>
      <c r="I220" s="34">
        <v>196648.62</v>
      </c>
      <c r="J220" s="34">
        <v>731881.07</v>
      </c>
    </row>
    <row r="221" spans="1:10" s="22" customFormat="1" ht="8.25">
      <c r="A221" s="30">
        <v>90700</v>
      </c>
      <c r="B221" s="31" t="s">
        <v>501</v>
      </c>
      <c r="C221" s="31" t="s">
        <v>500</v>
      </c>
      <c r="D221" s="32">
        <v>2121000</v>
      </c>
      <c r="E221" s="33" t="s">
        <v>195</v>
      </c>
      <c r="F221" s="34">
        <v>100</v>
      </c>
      <c r="G221" s="34">
        <v>100</v>
      </c>
      <c r="H221" s="34">
        <v>100</v>
      </c>
      <c r="I221" s="34">
        <v>100</v>
      </c>
      <c r="J221" s="34">
        <v>400</v>
      </c>
    </row>
    <row r="222" spans="1:10" s="22" customFormat="1" ht="8.25">
      <c r="A222" s="30">
        <v>90700</v>
      </c>
      <c r="B222" s="31" t="s">
        <v>478</v>
      </c>
      <c r="C222" s="31" t="s">
        <v>500</v>
      </c>
      <c r="D222" s="32">
        <v>2130000</v>
      </c>
      <c r="E222" s="33" t="s">
        <v>204</v>
      </c>
      <c r="F222" s="34">
        <v>546629</v>
      </c>
      <c r="G222" s="34">
        <v>675814.94</v>
      </c>
      <c r="H222" s="34">
        <v>743944.17</v>
      </c>
      <c r="I222" s="34">
        <v>745834.34</v>
      </c>
      <c r="J222" s="34">
        <v>2712222.45</v>
      </c>
    </row>
    <row r="223" spans="1:10" s="22" customFormat="1" ht="8.25">
      <c r="A223" s="30">
        <v>90700</v>
      </c>
      <c r="B223" s="31" t="s">
        <v>479</v>
      </c>
      <c r="C223" s="31" t="s">
        <v>500</v>
      </c>
      <c r="D223" s="32">
        <v>2133000</v>
      </c>
      <c r="E223" s="33" t="s">
        <v>205</v>
      </c>
      <c r="F223" s="34">
        <v>3721076.92</v>
      </c>
      <c r="G223" s="34">
        <v>4169262.99</v>
      </c>
      <c r="H223" s="34">
        <v>4524150.67</v>
      </c>
      <c r="I223" s="34">
        <v>5034515.67</v>
      </c>
      <c r="J223" s="34">
        <v>17449006.25</v>
      </c>
    </row>
    <row r="224" spans="1:10" s="22" customFormat="1" ht="8.25">
      <c r="A224" s="30">
        <v>90800</v>
      </c>
      <c r="B224" s="31" t="s">
        <v>503</v>
      </c>
      <c r="C224" s="31" t="s">
        <v>504</v>
      </c>
      <c r="D224" s="32">
        <v>2127000</v>
      </c>
      <c r="E224" s="33" t="s">
        <v>201</v>
      </c>
      <c r="F224" s="34">
        <v>35999</v>
      </c>
      <c r="G224" s="34">
        <v>36999</v>
      </c>
      <c r="H224" s="34">
        <v>37999</v>
      </c>
      <c r="I224" s="34">
        <v>59999</v>
      </c>
      <c r="J224" s="34">
        <v>170996</v>
      </c>
    </row>
    <row r="225" spans="1:10" s="22" customFormat="1" ht="8.25">
      <c r="A225" s="30">
        <v>90800</v>
      </c>
      <c r="B225" s="31" t="s">
        <v>505</v>
      </c>
      <c r="C225" s="31" t="s">
        <v>504</v>
      </c>
      <c r="D225" s="32">
        <v>2245000</v>
      </c>
      <c r="E225" s="33" t="s">
        <v>274</v>
      </c>
      <c r="F225" s="34">
        <v>1484224.05</v>
      </c>
      <c r="G225" s="34">
        <v>1603231.76</v>
      </c>
      <c r="H225" s="34">
        <v>1716916.1</v>
      </c>
      <c r="I225" s="34">
        <v>1753285.73</v>
      </c>
      <c r="J225" s="34">
        <v>6557657.6399999997</v>
      </c>
    </row>
    <row r="226" spans="1:10" s="22" customFormat="1" ht="8.25">
      <c r="A226" s="30">
        <v>90800</v>
      </c>
      <c r="B226" s="31" t="s">
        <v>506</v>
      </c>
      <c r="C226" s="31" t="s">
        <v>504</v>
      </c>
      <c r="D226" s="32">
        <v>2248000</v>
      </c>
      <c r="E226" s="33" t="s">
        <v>275</v>
      </c>
      <c r="F226" s="34">
        <v>1</v>
      </c>
      <c r="G226" s="34">
        <v>1</v>
      </c>
      <c r="H226" s="34">
        <v>1</v>
      </c>
      <c r="I226" s="34">
        <v>1</v>
      </c>
      <c r="J226" s="34">
        <v>4</v>
      </c>
    </row>
    <row r="227" spans="1:10" s="22" customFormat="1" ht="8.25">
      <c r="A227" s="30"/>
      <c r="B227" s="31"/>
      <c r="C227" s="31"/>
      <c r="D227" s="32"/>
      <c r="E227" s="33"/>
      <c r="F227" s="39">
        <f>SUM(F167:F226)</f>
        <v>39610622.310000002</v>
      </c>
      <c r="G227" s="39">
        <f t="shared" ref="G227:J227" si="8">SUM(G167:G226)</f>
        <v>43267586.719999991</v>
      </c>
      <c r="H227" s="39">
        <f t="shared" si="8"/>
        <v>46630055.140000008</v>
      </c>
      <c r="I227" s="39">
        <f t="shared" si="8"/>
        <v>49059480.179999992</v>
      </c>
      <c r="J227" s="39">
        <f t="shared" si="8"/>
        <v>178567744.34999996</v>
      </c>
    </row>
    <row r="228" spans="1:10" s="22" customFormat="1" ht="8.25">
      <c r="A228" s="30">
        <v>100100</v>
      </c>
      <c r="B228" s="31" t="s">
        <v>519</v>
      </c>
      <c r="C228" s="31" t="s">
        <v>520</v>
      </c>
      <c r="D228" s="32">
        <v>1025000</v>
      </c>
      <c r="E228" s="33" t="s">
        <v>70</v>
      </c>
      <c r="F228" s="34">
        <v>5001</v>
      </c>
      <c r="G228" s="34">
        <v>7501</v>
      </c>
      <c r="H228" s="34">
        <v>7501</v>
      </c>
      <c r="I228" s="34">
        <v>15001</v>
      </c>
      <c r="J228" s="34">
        <v>35004</v>
      </c>
    </row>
    <row r="229" spans="1:10" s="22" customFormat="1" ht="8.25">
      <c r="A229" s="30">
        <v>100100</v>
      </c>
      <c r="B229" s="31" t="s">
        <v>514</v>
      </c>
      <c r="C229" s="31" t="s">
        <v>515</v>
      </c>
      <c r="D229" s="32">
        <v>1029000</v>
      </c>
      <c r="E229" s="33" t="s">
        <v>52</v>
      </c>
      <c r="F229" s="34">
        <v>200000</v>
      </c>
      <c r="G229" s="34">
        <v>250000</v>
      </c>
      <c r="H229" s="34">
        <v>255000</v>
      </c>
      <c r="I229" s="34">
        <v>260000</v>
      </c>
      <c r="J229" s="34">
        <v>965000</v>
      </c>
    </row>
    <row r="230" spans="1:10" s="22" customFormat="1" ht="8.25">
      <c r="A230" s="30">
        <v>100100</v>
      </c>
      <c r="B230" s="31" t="s">
        <v>524</v>
      </c>
      <c r="C230" s="31" t="s">
        <v>525</v>
      </c>
      <c r="D230" s="32">
        <v>1061000</v>
      </c>
      <c r="E230" s="33" t="s">
        <v>81</v>
      </c>
      <c r="F230" s="34">
        <v>1</v>
      </c>
      <c r="G230" s="34">
        <v>1</v>
      </c>
      <c r="H230" s="34">
        <v>1</v>
      </c>
      <c r="I230" s="34">
        <v>1</v>
      </c>
      <c r="J230" s="34">
        <v>4</v>
      </c>
    </row>
    <row r="231" spans="1:10" s="22" customFormat="1" ht="8.25">
      <c r="A231" s="30">
        <v>100100</v>
      </c>
      <c r="B231" s="31" t="s">
        <v>507</v>
      </c>
      <c r="C231" s="59">
        <v>101220002</v>
      </c>
      <c r="E231" s="40"/>
      <c r="F231" s="41"/>
      <c r="G231" s="41"/>
      <c r="H231" s="41"/>
      <c r="I231" s="41"/>
      <c r="J231" s="41"/>
    </row>
    <row r="232" spans="1:10" s="22" customFormat="1" ht="8.25">
      <c r="A232" s="30">
        <v>100100</v>
      </c>
      <c r="B232" s="31" t="s">
        <v>507</v>
      </c>
      <c r="C232" s="31" t="s">
        <v>509</v>
      </c>
      <c r="E232" s="40"/>
      <c r="F232" s="41"/>
      <c r="G232" s="41"/>
      <c r="H232" s="41"/>
      <c r="I232" s="41"/>
      <c r="J232" s="41"/>
    </row>
    <row r="233" spans="1:10" s="22" customFormat="1" ht="8.25">
      <c r="A233" s="30">
        <v>100100</v>
      </c>
      <c r="B233" s="31" t="s">
        <v>507</v>
      </c>
      <c r="C233" s="31" t="s">
        <v>510</v>
      </c>
      <c r="D233" s="32">
        <v>2024000</v>
      </c>
      <c r="E233" s="33" t="s">
        <v>106</v>
      </c>
      <c r="F233" s="34">
        <v>5149242.62</v>
      </c>
      <c r="G233" s="34">
        <v>5589025.0700000003</v>
      </c>
      <c r="H233" s="34">
        <v>6008237.2300000004</v>
      </c>
      <c r="I233" s="34">
        <v>6128827.04</v>
      </c>
      <c r="J233" s="34">
        <v>22875331.960000001</v>
      </c>
    </row>
    <row r="234" spans="1:10" s="22" customFormat="1" ht="8.25">
      <c r="A234" s="30">
        <v>100100</v>
      </c>
      <c r="B234" s="31" t="s">
        <v>521</v>
      </c>
      <c r="C234" s="31" t="s">
        <v>520</v>
      </c>
      <c r="E234" s="40"/>
      <c r="F234" s="41"/>
      <c r="G234" s="41"/>
      <c r="H234" s="41"/>
      <c r="I234" s="41"/>
      <c r="J234" s="41"/>
    </row>
    <row r="235" spans="1:10" s="22" customFormat="1" ht="8.25">
      <c r="A235" s="30">
        <v>100100</v>
      </c>
      <c r="B235" s="31" t="s">
        <v>516</v>
      </c>
      <c r="C235" s="31" t="s">
        <v>515</v>
      </c>
      <c r="E235" s="40"/>
      <c r="F235" s="41"/>
      <c r="G235" s="41"/>
      <c r="H235" s="41"/>
      <c r="I235" s="41"/>
      <c r="J235" s="41"/>
    </row>
    <row r="236" spans="1:10" s="22" customFormat="1" ht="8.25">
      <c r="A236" s="30">
        <v>100100</v>
      </c>
      <c r="B236" s="31" t="s">
        <v>517</v>
      </c>
      <c r="C236" s="31" t="s">
        <v>515</v>
      </c>
      <c r="D236" s="32">
        <v>2141000</v>
      </c>
      <c r="E236" s="33" t="s">
        <v>211</v>
      </c>
      <c r="F236" s="34">
        <v>5998</v>
      </c>
      <c r="G236" s="34">
        <v>9987</v>
      </c>
      <c r="H236" s="34">
        <v>12800</v>
      </c>
      <c r="I236" s="34">
        <v>15990</v>
      </c>
      <c r="J236" s="34">
        <v>44775</v>
      </c>
    </row>
    <row r="237" spans="1:10" s="22" customFormat="1" ht="8.25">
      <c r="A237" s="30">
        <v>100100</v>
      </c>
      <c r="B237" s="31" t="s">
        <v>522</v>
      </c>
      <c r="C237" s="31" t="s">
        <v>523</v>
      </c>
      <c r="D237" s="32">
        <v>2142000</v>
      </c>
      <c r="E237" s="42" t="s">
        <v>212</v>
      </c>
      <c r="F237" s="43">
        <v>18315</v>
      </c>
      <c r="G237" s="43">
        <v>25500</v>
      </c>
      <c r="H237" s="43">
        <v>30700</v>
      </c>
      <c r="I237" s="43">
        <v>61900</v>
      </c>
      <c r="J237" s="43">
        <v>136415</v>
      </c>
    </row>
    <row r="238" spans="1:10" s="22" customFormat="1" ht="8.25">
      <c r="A238" s="30">
        <v>100100</v>
      </c>
      <c r="B238" s="31" t="s">
        <v>518</v>
      </c>
      <c r="C238" s="59">
        <v>101220106</v>
      </c>
      <c r="D238" s="60">
        <v>2212000</v>
      </c>
      <c r="E238" s="61" t="s">
        <v>264</v>
      </c>
      <c r="F238" s="41"/>
      <c r="G238" s="41"/>
      <c r="H238" s="41"/>
      <c r="I238" s="41"/>
      <c r="J238" s="41"/>
    </row>
    <row r="239" spans="1:10" s="22" customFormat="1" ht="8.25">
      <c r="A239" s="30">
        <v>100100</v>
      </c>
      <c r="B239" s="31" t="s">
        <v>511</v>
      </c>
      <c r="C239" s="59">
        <v>101210106</v>
      </c>
    </row>
    <row r="240" spans="1:10" s="22" customFormat="1" ht="8.25">
      <c r="A240" s="30">
        <v>100100</v>
      </c>
      <c r="B240" s="31" t="s">
        <v>513</v>
      </c>
      <c r="C240" s="31" t="s">
        <v>512</v>
      </c>
    </row>
    <row r="241" spans="1:10" s="22" customFormat="1" ht="8.25">
      <c r="A241" s="30">
        <v>100200</v>
      </c>
      <c r="B241" s="31" t="s">
        <v>526</v>
      </c>
      <c r="C241" s="31" t="s">
        <v>527</v>
      </c>
      <c r="D241" s="32">
        <v>1027000</v>
      </c>
      <c r="E241" s="33" t="s">
        <v>72</v>
      </c>
      <c r="F241" s="34">
        <v>310756.24</v>
      </c>
      <c r="G241" s="34">
        <v>356590.5</v>
      </c>
      <c r="H241" s="34">
        <v>370880</v>
      </c>
      <c r="I241" s="34">
        <v>435558.75</v>
      </c>
      <c r="J241" s="34">
        <v>1473785.49</v>
      </c>
    </row>
    <row r="242" spans="1:10" s="22" customFormat="1" ht="8.25">
      <c r="A242" s="30">
        <v>100200</v>
      </c>
      <c r="B242" s="31" t="s">
        <v>528</v>
      </c>
      <c r="C242" s="31" t="s">
        <v>527</v>
      </c>
      <c r="D242" s="32">
        <v>1028000</v>
      </c>
      <c r="E242" s="42" t="s">
        <v>73</v>
      </c>
      <c r="F242" s="43">
        <v>1</v>
      </c>
      <c r="G242" s="43">
        <v>1</v>
      </c>
      <c r="H242" s="43">
        <v>1</v>
      </c>
      <c r="I242" s="43">
        <v>1</v>
      </c>
      <c r="J242" s="43">
        <v>4</v>
      </c>
    </row>
    <row r="243" spans="1:10" s="22" customFormat="1" ht="8.25">
      <c r="A243" s="30">
        <v>100200</v>
      </c>
      <c r="B243" s="31" t="s">
        <v>529</v>
      </c>
      <c r="C243" s="31" t="s">
        <v>527</v>
      </c>
      <c r="D243" s="32">
        <v>1065000</v>
      </c>
      <c r="E243" s="33" t="s">
        <v>82</v>
      </c>
      <c r="F243" s="34">
        <v>220349</v>
      </c>
      <c r="G243" s="34">
        <v>250899</v>
      </c>
      <c r="H243" s="34">
        <v>270549.77</v>
      </c>
      <c r="I243" s="34">
        <v>350000</v>
      </c>
      <c r="J243" s="34">
        <v>1091797.77</v>
      </c>
    </row>
    <row r="244" spans="1:10" s="22" customFormat="1" ht="8.25">
      <c r="A244" s="30">
        <v>100200</v>
      </c>
      <c r="B244" s="31" t="s">
        <v>530</v>
      </c>
      <c r="C244" s="31" t="s">
        <v>527</v>
      </c>
      <c r="E244" s="40"/>
      <c r="F244" s="41"/>
      <c r="G244" s="41"/>
      <c r="H244" s="41"/>
      <c r="I244" s="41"/>
      <c r="J244" s="41"/>
    </row>
    <row r="245" spans="1:10" s="22" customFormat="1" ht="8.25">
      <c r="A245" s="30">
        <v>100200</v>
      </c>
      <c r="B245" s="31" t="s">
        <v>530</v>
      </c>
      <c r="C245" s="31" t="s">
        <v>525</v>
      </c>
      <c r="D245" s="32">
        <v>2025000</v>
      </c>
      <c r="E245" s="33" t="s">
        <v>107</v>
      </c>
      <c r="F245" s="34">
        <v>906999.69</v>
      </c>
      <c r="G245" s="34">
        <v>1055163.99</v>
      </c>
      <c r="H245" s="34">
        <v>1194182.19</v>
      </c>
      <c r="I245" s="34">
        <v>1200740.58</v>
      </c>
      <c r="J245" s="34">
        <v>4357086.45</v>
      </c>
    </row>
    <row r="246" spans="1:10" s="22" customFormat="1" ht="8.25">
      <c r="A246" s="30">
        <v>100200</v>
      </c>
      <c r="B246" s="31" t="s">
        <v>531</v>
      </c>
      <c r="C246" s="31" t="s">
        <v>527</v>
      </c>
      <c r="E246" s="40"/>
      <c r="F246" s="41"/>
      <c r="G246" s="41"/>
      <c r="H246" s="41"/>
      <c r="I246" s="41"/>
      <c r="J246" s="41"/>
    </row>
    <row r="247" spans="1:10" s="22" customFormat="1" ht="8.25">
      <c r="A247" s="30">
        <v>100200</v>
      </c>
      <c r="B247" s="31" t="s">
        <v>531</v>
      </c>
      <c r="C247" s="31" t="s">
        <v>540</v>
      </c>
    </row>
    <row r="248" spans="1:10" s="22" customFormat="1" ht="8.25">
      <c r="A248" s="30">
        <v>100200</v>
      </c>
      <c r="B248" s="31" t="s">
        <v>531</v>
      </c>
      <c r="C248" s="31" t="s">
        <v>525</v>
      </c>
      <c r="D248" s="32">
        <v>2026000</v>
      </c>
      <c r="E248" s="33" t="s">
        <v>108</v>
      </c>
      <c r="F248" s="34">
        <v>1573573.68</v>
      </c>
      <c r="G248" s="34">
        <v>1783139.41</v>
      </c>
      <c r="H248" s="34">
        <v>1978221.03</v>
      </c>
      <c r="I248" s="34">
        <v>2055134.9</v>
      </c>
      <c r="J248" s="34">
        <v>7390069.0199999996</v>
      </c>
    </row>
    <row r="249" spans="1:10" s="22" customFormat="1" ht="8.25">
      <c r="A249" s="30">
        <v>100200</v>
      </c>
      <c r="B249" s="31" t="s">
        <v>532</v>
      </c>
      <c r="C249" s="31" t="s">
        <v>527</v>
      </c>
    </row>
    <row r="250" spans="1:10" s="22" customFormat="1" ht="8.25">
      <c r="A250" s="30">
        <v>100200</v>
      </c>
      <c r="B250" s="31" t="s">
        <v>532</v>
      </c>
      <c r="C250" s="31" t="s">
        <v>525</v>
      </c>
      <c r="D250" s="32">
        <v>2027000</v>
      </c>
      <c r="E250" s="42" t="s">
        <v>109</v>
      </c>
      <c r="F250" s="43">
        <v>241267.06</v>
      </c>
      <c r="G250" s="43">
        <v>283937.42</v>
      </c>
      <c r="H250" s="43">
        <v>323920.39</v>
      </c>
      <c r="I250" s="43">
        <v>324988.38</v>
      </c>
      <c r="J250" s="43">
        <v>1174113.25</v>
      </c>
    </row>
    <row r="251" spans="1:10" s="22" customFormat="1" ht="8.25">
      <c r="A251" s="30">
        <v>100200</v>
      </c>
      <c r="B251" s="31" t="s">
        <v>516</v>
      </c>
      <c r="C251" s="31" t="s">
        <v>527</v>
      </c>
    </row>
    <row r="252" spans="1:10" s="22" customFormat="1" ht="8.25">
      <c r="A252" s="30">
        <v>100200</v>
      </c>
      <c r="B252" s="31" t="s">
        <v>533</v>
      </c>
      <c r="C252" s="31" t="s">
        <v>527</v>
      </c>
      <c r="D252" s="32">
        <v>2145000</v>
      </c>
      <c r="E252" s="33" t="s">
        <v>214</v>
      </c>
      <c r="F252" s="34">
        <v>20518.75</v>
      </c>
      <c r="G252" s="34">
        <v>35940.75</v>
      </c>
      <c r="H252" s="34">
        <v>44510.9</v>
      </c>
      <c r="I252" s="34">
        <v>66920</v>
      </c>
      <c r="J252" s="34">
        <v>167890.4</v>
      </c>
    </row>
    <row r="253" spans="1:10" s="22" customFormat="1" ht="8.25">
      <c r="A253" s="30">
        <v>100200</v>
      </c>
      <c r="B253" s="31" t="s">
        <v>534</v>
      </c>
      <c r="C253" s="31" t="s">
        <v>527</v>
      </c>
    </row>
    <row r="254" spans="1:10" s="22" customFormat="1" ht="8.25">
      <c r="A254" s="30">
        <v>100200</v>
      </c>
      <c r="B254" s="31" t="s">
        <v>535</v>
      </c>
      <c r="C254" s="31" t="s">
        <v>527</v>
      </c>
    </row>
    <row r="255" spans="1:10" s="22" customFormat="1" ht="8.25">
      <c r="A255" s="30">
        <v>100200</v>
      </c>
      <c r="B255" s="31" t="s">
        <v>536</v>
      </c>
      <c r="C255" s="31" t="s">
        <v>527</v>
      </c>
      <c r="D255" s="32">
        <v>2211000</v>
      </c>
      <c r="E255" s="42" t="s">
        <v>263</v>
      </c>
      <c r="F255" s="43">
        <v>65500</v>
      </c>
      <c r="G255" s="43">
        <v>78900</v>
      </c>
      <c r="H255" s="43">
        <v>95900</v>
      </c>
      <c r="I255" s="43">
        <v>139800</v>
      </c>
      <c r="J255" s="43">
        <v>380100</v>
      </c>
    </row>
    <row r="256" spans="1:10" s="22" customFormat="1" ht="8.25">
      <c r="A256" s="30">
        <v>100200</v>
      </c>
      <c r="B256" s="31" t="s">
        <v>518</v>
      </c>
      <c r="C256" s="31" t="s">
        <v>527</v>
      </c>
      <c r="D256" s="60">
        <v>2212000</v>
      </c>
      <c r="E256" s="61" t="s">
        <v>264</v>
      </c>
    </row>
    <row r="257" spans="1:10" s="22" customFormat="1" ht="8.25">
      <c r="A257" s="30">
        <v>100200</v>
      </c>
      <c r="B257" s="31" t="s">
        <v>537</v>
      </c>
      <c r="C257" s="31" t="s">
        <v>527</v>
      </c>
      <c r="D257" s="32">
        <v>2236000</v>
      </c>
      <c r="E257" s="33" t="s">
        <v>266</v>
      </c>
      <c r="F257" s="34">
        <v>1214370.24</v>
      </c>
      <c r="G257" s="34">
        <v>1256275.47</v>
      </c>
      <c r="H257" s="34">
        <v>1297472.42</v>
      </c>
      <c r="I257" s="34">
        <v>1340418.5600000001</v>
      </c>
      <c r="J257" s="34">
        <v>5108536.6900000004</v>
      </c>
    </row>
    <row r="258" spans="1:10" s="22" customFormat="1" ht="8.25">
      <c r="A258" s="30">
        <v>100200</v>
      </c>
      <c r="B258" s="31" t="s">
        <v>538</v>
      </c>
      <c r="C258" s="31" t="s">
        <v>527</v>
      </c>
      <c r="D258" s="32">
        <v>2237000</v>
      </c>
      <c r="E258" s="42" t="s">
        <v>267</v>
      </c>
      <c r="F258" s="43">
        <v>560176.53</v>
      </c>
      <c r="G258" s="43">
        <v>591698.91</v>
      </c>
      <c r="H258" s="43">
        <v>616059.48</v>
      </c>
      <c r="I258" s="43">
        <v>671656.87</v>
      </c>
      <c r="J258" s="43">
        <v>2439591.79</v>
      </c>
    </row>
    <row r="259" spans="1:10" s="22" customFormat="1" ht="8.25">
      <c r="A259" s="30">
        <v>100200</v>
      </c>
      <c r="B259" s="31" t="s">
        <v>539</v>
      </c>
      <c r="C259" s="31" t="s">
        <v>527</v>
      </c>
      <c r="D259" s="32">
        <v>2238000</v>
      </c>
      <c r="E259" s="42" t="s">
        <v>268</v>
      </c>
      <c r="F259" s="43">
        <v>1412841.76</v>
      </c>
      <c r="G259" s="43">
        <v>1474790.39</v>
      </c>
      <c r="H259" s="43">
        <v>1537943.55</v>
      </c>
      <c r="I259" s="43">
        <v>1614192.22</v>
      </c>
      <c r="J259" s="43">
        <v>6039767.9199999999</v>
      </c>
    </row>
    <row r="260" spans="1:10" s="22" customFormat="1" ht="8.25">
      <c r="A260" s="30">
        <v>100200</v>
      </c>
      <c r="B260" s="31" t="s">
        <v>301</v>
      </c>
      <c r="C260" s="31" t="s">
        <v>527</v>
      </c>
      <c r="F260" s="56">
        <v>1</v>
      </c>
      <c r="G260" s="56">
        <v>1</v>
      </c>
      <c r="H260" s="56">
        <v>1</v>
      </c>
      <c r="I260" s="56">
        <v>1</v>
      </c>
      <c r="J260" s="58">
        <f>SUM(F260:I260)</f>
        <v>4</v>
      </c>
    </row>
    <row r="261" spans="1:10" s="22" customFormat="1" ht="8.25">
      <c r="A261" s="30">
        <v>100200</v>
      </c>
      <c r="B261" s="31" t="s">
        <v>511</v>
      </c>
      <c r="C261" s="31" t="s">
        <v>527</v>
      </c>
      <c r="D261" s="32">
        <v>2252000</v>
      </c>
      <c r="E261" s="42" t="s">
        <v>278</v>
      </c>
      <c r="F261" s="43">
        <v>200001</v>
      </c>
      <c r="G261" s="43">
        <v>230001</v>
      </c>
      <c r="H261" s="43">
        <v>250001</v>
      </c>
      <c r="I261" s="43">
        <v>300001</v>
      </c>
      <c r="J261" s="43">
        <v>980004</v>
      </c>
    </row>
    <row r="262" spans="1:10" s="22" customFormat="1" ht="8.25">
      <c r="A262" s="30">
        <v>100200</v>
      </c>
      <c r="B262" s="31" t="s">
        <v>513</v>
      </c>
      <c r="C262" s="31" t="s">
        <v>527</v>
      </c>
      <c r="D262" s="32">
        <v>2253000</v>
      </c>
      <c r="E262" s="42" t="s">
        <v>279</v>
      </c>
      <c r="F262" s="43">
        <v>300001</v>
      </c>
      <c r="G262" s="43">
        <v>330001</v>
      </c>
      <c r="H262" s="43">
        <v>350001</v>
      </c>
      <c r="I262" s="43">
        <v>400001</v>
      </c>
      <c r="J262" s="43">
        <v>1380004</v>
      </c>
    </row>
    <row r="263" spans="1:10" s="22" customFormat="1" ht="8.25">
      <c r="A263" s="30">
        <v>100300</v>
      </c>
      <c r="B263" s="31" t="s">
        <v>541</v>
      </c>
      <c r="C263" s="31" t="s">
        <v>540</v>
      </c>
      <c r="E263" s="40"/>
      <c r="F263" s="41"/>
      <c r="G263" s="41"/>
      <c r="H263" s="41"/>
      <c r="I263" s="41"/>
      <c r="J263" s="41"/>
    </row>
    <row r="264" spans="1:10" s="22" customFormat="1" ht="8.25">
      <c r="A264" s="30">
        <v>100300</v>
      </c>
      <c r="B264" s="31" t="s">
        <v>541</v>
      </c>
      <c r="C264" s="31" t="s">
        <v>525</v>
      </c>
      <c r="D264" s="32">
        <v>2028000</v>
      </c>
      <c r="E264" s="33" t="s">
        <v>110</v>
      </c>
      <c r="F264" s="34">
        <v>1343231.47</v>
      </c>
      <c r="G264" s="34">
        <v>1465899.51</v>
      </c>
      <c r="H264" s="34">
        <v>1602974.5</v>
      </c>
      <c r="I264" s="34">
        <v>1655439</v>
      </c>
      <c r="J264" s="34">
        <v>6067544.4800000004</v>
      </c>
    </row>
    <row r="265" spans="1:10" s="22" customFormat="1" ht="8.25">
      <c r="A265" s="30">
        <v>100300</v>
      </c>
      <c r="B265" s="31" t="s">
        <v>542</v>
      </c>
      <c r="C265" s="31" t="s">
        <v>540</v>
      </c>
      <c r="E265" s="40"/>
      <c r="F265" s="41"/>
      <c r="G265" s="41"/>
      <c r="H265" s="41"/>
      <c r="I265" s="41"/>
      <c r="J265" s="41"/>
    </row>
    <row r="266" spans="1:10" s="22" customFormat="1" ht="8.25">
      <c r="A266" s="30">
        <v>100300</v>
      </c>
      <c r="B266" s="31" t="s">
        <v>542</v>
      </c>
      <c r="C266" s="31" t="s">
        <v>525</v>
      </c>
      <c r="D266" s="32">
        <v>2029000</v>
      </c>
      <c r="E266" s="33" t="s">
        <v>111</v>
      </c>
      <c r="F266" s="34">
        <v>1014941.09</v>
      </c>
      <c r="G266" s="34">
        <v>1109805.47</v>
      </c>
      <c r="H266" s="34">
        <v>1207632.05</v>
      </c>
      <c r="I266" s="34">
        <v>1267764.1599999999</v>
      </c>
      <c r="J266" s="34">
        <v>4600142.7699999996</v>
      </c>
    </row>
    <row r="267" spans="1:10" s="22" customFormat="1" ht="8.25">
      <c r="A267" s="30">
        <v>100300</v>
      </c>
      <c r="B267" s="31" t="s">
        <v>516</v>
      </c>
      <c r="C267" s="31" t="s">
        <v>540</v>
      </c>
    </row>
    <row r="268" spans="1:10" s="22" customFormat="1" ht="8.25">
      <c r="A268" s="30">
        <v>100300</v>
      </c>
      <c r="B268" s="31" t="s">
        <v>534</v>
      </c>
      <c r="C268" s="31" t="s">
        <v>540</v>
      </c>
      <c r="D268" s="32">
        <v>2146000</v>
      </c>
      <c r="E268" s="33" t="s">
        <v>215</v>
      </c>
      <c r="F268" s="34">
        <v>315000</v>
      </c>
      <c r="G268" s="34">
        <v>377800</v>
      </c>
      <c r="H268" s="34">
        <v>441700.55</v>
      </c>
      <c r="I268" s="34">
        <v>591580</v>
      </c>
      <c r="J268" s="34">
        <v>1726080.55</v>
      </c>
    </row>
    <row r="269" spans="1:10" s="22" customFormat="1" ht="8.25">
      <c r="A269" s="30">
        <v>100300</v>
      </c>
      <c r="B269" s="31" t="s">
        <v>543</v>
      </c>
      <c r="C269" s="31" t="s">
        <v>540</v>
      </c>
      <c r="D269" s="32">
        <v>2147000</v>
      </c>
      <c r="E269" s="42" t="s">
        <v>216</v>
      </c>
      <c r="F269" s="43">
        <v>1350000</v>
      </c>
      <c r="G269" s="43">
        <v>1500000</v>
      </c>
      <c r="H269" s="43">
        <v>1650000</v>
      </c>
      <c r="I269" s="43">
        <v>2194100</v>
      </c>
      <c r="J269" s="43">
        <v>6694100</v>
      </c>
    </row>
    <row r="270" spans="1:10" s="22" customFormat="1" ht="8.25">
      <c r="A270" s="30">
        <v>100300</v>
      </c>
      <c r="B270" s="31" t="s">
        <v>518</v>
      </c>
      <c r="C270" s="31" t="s">
        <v>540</v>
      </c>
      <c r="D270" s="32">
        <v>2212000</v>
      </c>
      <c r="E270" s="42" t="s">
        <v>264</v>
      </c>
      <c r="F270" s="43">
        <v>180826.8</v>
      </c>
      <c r="G270" s="43">
        <v>225249.09</v>
      </c>
      <c r="H270" s="43">
        <v>246062.04</v>
      </c>
      <c r="I270" s="43">
        <v>310701.58</v>
      </c>
      <c r="J270" s="43">
        <v>962839.51</v>
      </c>
    </row>
    <row r="271" spans="1:10" s="22" customFormat="1" ht="8.25">
      <c r="A271" s="30">
        <v>100300</v>
      </c>
      <c r="B271" s="31" t="s">
        <v>544</v>
      </c>
      <c r="C271" s="31" t="s">
        <v>540</v>
      </c>
    </row>
    <row r="272" spans="1:10" s="22" customFormat="1" ht="8.25">
      <c r="A272" s="30">
        <v>100300</v>
      </c>
      <c r="B272" s="31" t="s">
        <v>544</v>
      </c>
      <c r="C272" s="31" t="s">
        <v>525</v>
      </c>
      <c r="D272" s="32">
        <v>2239000</v>
      </c>
      <c r="E272" s="33" t="s">
        <v>269</v>
      </c>
      <c r="F272" s="34">
        <v>3393536.32</v>
      </c>
      <c r="G272" s="34">
        <v>3707150.5</v>
      </c>
      <c r="H272" s="34">
        <v>4006205.03</v>
      </c>
      <c r="I272" s="34">
        <v>4113454.16</v>
      </c>
      <c r="J272" s="34">
        <v>15220346.01</v>
      </c>
    </row>
    <row r="273" spans="1:10" s="22" customFormat="1" ht="8.25">
      <c r="A273" s="30">
        <v>100400</v>
      </c>
      <c r="B273" s="31" t="s">
        <v>545</v>
      </c>
      <c r="C273" s="31" t="s">
        <v>546</v>
      </c>
      <c r="D273" s="32">
        <v>1060000</v>
      </c>
      <c r="E273" s="33" t="s">
        <v>80</v>
      </c>
      <c r="F273" s="34">
        <v>153400</v>
      </c>
      <c r="G273" s="34">
        <v>215900</v>
      </c>
      <c r="H273" s="34">
        <v>249500.88</v>
      </c>
      <c r="I273" s="34">
        <v>300790.3</v>
      </c>
      <c r="J273" s="34">
        <v>919591.18</v>
      </c>
    </row>
    <row r="274" spans="1:10" s="22" customFormat="1" ht="8.25">
      <c r="A274" s="30">
        <v>100400</v>
      </c>
      <c r="B274" s="31" t="s">
        <v>547</v>
      </c>
      <c r="C274" s="31" t="s">
        <v>546</v>
      </c>
      <c r="E274" s="40"/>
      <c r="F274" s="41"/>
      <c r="G274" s="41"/>
      <c r="H274" s="41"/>
      <c r="I274" s="41"/>
      <c r="J274" s="41"/>
    </row>
    <row r="275" spans="1:10" s="22" customFormat="1" ht="8.25">
      <c r="A275" s="30">
        <v>100400</v>
      </c>
      <c r="B275" s="31" t="s">
        <v>547</v>
      </c>
      <c r="C275" s="31" t="s">
        <v>525</v>
      </c>
      <c r="D275" s="32">
        <v>2144000</v>
      </c>
      <c r="E275" s="42" t="s">
        <v>213</v>
      </c>
      <c r="F275" s="43">
        <v>878199.56</v>
      </c>
      <c r="G275" s="43">
        <v>1018203.48</v>
      </c>
      <c r="H275" s="43">
        <v>1064633.96</v>
      </c>
      <c r="I275" s="43">
        <v>1127519.7</v>
      </c>
      <c r="J275" s="43">
        <v>4088556.7</v>
      </c>
    </row>
    <row r="276" spans="1:10" s="22" customFormat="1" ht="8.25">
      <c r="A276" s="30">
        <v>100400</v>
      </c>
      <c r="B276" s="31" t="s">
        <v>548</v>
      </c>
      <c r="C276" s="31" t="s">
        <v>546</v>
      </c>
      <c r="D276" s="32">
        <v>2240000</v>
      </c>
      <c r="E276" s="33" t="s">
        <v>270</v>
      </c>
      <c r="F276" s="34">
        <v>245000</v>
      </c>
      <c r="G276" s="34">
        <v>335900</v>
      </c>
      <c r="H276" s="34">
        <v>400890.9</v>
      </c>
      <c r="I276" s="34">
        <v>450000</v>
      </c>
      <c r="J276" s="34">
        <v>1431790.9</v>
      </c>
    </row>
    <row r="277" spans="1:10" s="22" customFormat="1" ht="8.25">
      <c r="A277" s="30">
        <v>100500</v>
      </c>
      <c r="B277" s="31" t="s">
        <v>521</v>
      </c>
      <c r="C277" s="31" t="s">
        <v>520</v>
      </c>
      <c r="D277" s="32">
        <v>2139000</v>
      </c>
      <c r="E277" s="33" t="s">
        <v>209</v>
      </c>
      <c r="F277" s="34">
        <v>205789.7</v>
      </c>
      <c r="G277" s="34">
        <v>235951</v>
      </c>
      <c r="H277" s="34">
        <v>255001</v>
      </c>
      <c r="I277" s="34">
        <v>321501</v>
      </c>
      <c r="J277" s="34">
        <v>1018242.7</v>
      </c>
    </row>
    <row r="278" spans="1:10" s="22" customFormat="1" ht="8.25">
      <c r="A278" s="30">
        <v>100500</v>
      </c>
      <c r="B278" s="31" t="s">
        <v>516</v>
      </c>
      <c r="C278" s="31" t="s">
        <v>555</v>
      </c>
      <c r="D278" s="32">
        <v>2140000</v>
      </c>
      <c r="E278" s="42" t="s">
        <v>210</v>
      </c>
      <c r="F278" s="43">
        <v>4029472.76</v>
      </c>
      <c r="G278" s="43">
        <v>4289560.3099999996</v>
      </c>
      <c r="H278" s="43">
        <v>4593003.03</v>
      </c>
      <c r="I278" s="43">
        <v>5923595.0300000003</v>
      </c>
      <c r="J278" s="43">
        <v>18835631.129999999</v>
      </c>
    </row>
    <row r="279" spans="1:10" s="22" customFormat="1" ht="8.25">
      <c r="A279" s="30">
        <v>100500</v>
      </c>
      <c r="B279" s="31" t="s">
        <v>551</v>
      </c>
      <c r="C279" s="31" t="s">
        <v>552</v>
      </c>
      <c r="E279" s="40"/>
      <c r="F279" s="41"/>
      <c r="G279" s="41"/>
      <c r="H279" s="41"/>
      <c r="I279" s="41"/>
      <c r="J279" s="41"/>
    </row>
    <row r="280" spans="1:10" s="22" customFormat="1" ht="8.25">
      <c r="A280" s="30">
        <v>100500</v>
      </c>
      <c r="B280" s="31" t="s">
        <v>551</v>
      </c>
      <c r="C280" s="31" t="s">
        <v>525</v>
      </c>
      <c r="D280" s="32">
        <v>2148000</v>
      </c>
      <c r="E280" s="33" t="s">
        <v>217</v>
      </c>
      <c r="F280" s="34">
        <v>244411.34</v>
      </c>
      <c r="G280" s="34">
        <v>303993.34999999998</v>
      </c>
      <c r="H280" s="34">
        <v>341616.58</v>
      </c>
      <c r="I280" s="34">
        <v>377313.25</v>
      </c>
      <c r="J280" s="34">
        <v>1267334.52</v>
      </c>
    </row>
    <row r="281" spans="1:10" s="22" customFormat="1" ht="8.25">
      <c r="A281" s="30">
        <v>100500</v>
      </c>
      <c r="B281" s="31" t="s">
        <v>553</v>
      </c>
      <c r="C281" s="31" t="s">
        <v>552</v>
      </c>
      <c r="D281" s="32">
        <v>2149000</v>
      </c>
      <c r="E281" s="42" t="s">
        <v>218</v>
      </c>
      <c r="F281" s="43">
        <v>22700</v>
      </c>
      <c r="G281" s="43">
        <v>35900</v>
      </c>
      <c r="H281" s="43">
        <v>55500.75</v>
      </c>
      <c r="I281" s="43">
        <v>72100.259999999995</v>
      </c>
      <c r="J281" s="43">
        <v>186201.01</v>
      </c>
    </row>
    <row r="282" spans="1:10" s="22" customFormat="1" ht="8.25">
      <c r="A282" s="30">
        <v>100500</v>
      </c>
      <c r="B282" s="31" t="s">
        <v>554</v>
      </c>
      <c r="C282" s="31" t="s">
        <v>552</v>
      </c>
      <c r="D282" s="32">
        <v>2150000</v>
      </c>
      <c r="E282" s="33" t="s">
        <v>219</v>
      </c>
      <c r="F282" s="34">
        <v>1</v>
      </c>
      <c r="G282" s="34">
        <v>1</v>
      </c>
      <c r="H282" s="34">
        <v>1</v>
      </c>
      <c r="I282" s="34">
        <v>1</v>
      </c>
      <c r="J282" s="34">
        <v>4</v>
      </c>
    </row>
    <row r="283" spans="1:10" s="22" customFormat="1" ht="8.25">
      <c r="A283" s="30">
        <v>100500</v>
      </c>
      <c r="B283" s="31" t="s">
        <v>535</v>
      </c>
      <c r="C283" s="31" t="s">
        <v>555</v>
      </c>
      <c r="E283" s="40"/>
      <c r="F283" s="41"/>
      <c r="G283" s="41"/>
      <c r="H283" s="41"/>
      <c r="I283" s="41"/>
      <c r="J283" s="41"/>
    </row>
    <row r="284" spans="1:10" s="22" customFormat="1" ht="8.25">
      <c r="A284" s="30">
        <v>100500</v>
      </c>
      <c r="B284" s="31" t="s">
        <v>535</v>
      </c>
      <c r="C284" s="31" t="s">
        <v>525</v>
      </c>
      <c r="D284" s="32">
        <v>2151000</v>
      </c>
      <c r="E284" s="33" t="s">
        <v>220</v>
      </c>
      <c r="F284" s="34">
        <v>674114.18</v>
      </c>
      <c r="G284" s="34">
        <v>737265.36</v>
      </c>
      <c r="H284" s="34">
        <v>804488.12</v>
      </c>
      <c r="I284" s="34">
        <v>829947.18</v>
      </c>
      <c r="J284" s="34">
        <v>3045814.84</v>
      </c>
    </row>
    <row r="285" spans="1:10" s="22" customFormat="1" ht="8.25">
      <c r="A285" s="30">
        <v>100500</v>
      </c>
      <c r="B285" s="31" t="s">
        <v>556</v>
      </c>
      <c r="C285" s="31" t="s">
        <v>555</v>
      </c>
      <c r="D285" s="32">
        <v>2244000</v>
      </c>
      <c r="E285" s="42" t="s">
        <v>273</v>
      </c>
      <c r="F285" s="43">
        <v>1</v>
      </c>
      <c r="G285" s="43">
        <v>1</v>
      </c>
      <c r="H285" s="43">
        <v>1</v>
      </c>
      <c r="I285" s="43">
        <v>1</v>
      </c>
      <c r="J285" s="43">
        <v>4</v>
      </c>
    </row>
    <row r="286" spans="1:10" s="22" customFormat="1" ht="8.25">
      <c r="A286" s="30">
        <v>100500</v>
      </c>
      <c r="B286" s="31" t="s">
        <v>301</v>
      </c>
      <c r="C286" s="31" t="s">
        <v>555</v>
      </c>
      <c r="F286" s="56">
        <v>2108143.79</v>
      </c>
      <c r="G286" s="56">
        <v>2200039.98</v>
      </c>
      <c r="H286" s="56">
        <v>2259141.36</v>
      </c>
      <c r="I286" s="56">
        <v>2307110.48</v>
      </c>
      <c r="J286" s="56">
        <f>SUM(F286:I286)</f>
        <v>8874435.6099999994</v>
      </c>
    </row>
    <row r="287" spans="1:10" s="22" customFormat="1" ht="8.25">
      <c r="A287" s="30">
        <v>100500</v>
      </c>
      <c r="B287" s="31" t="s">
        <v>549</v>
      </c>
      <c r="C287" s="31" t="s">
        <v>550</v>
      </c>
      <c r="E287" s="40"/>
      <c r="F287" s="41"/>
      <c r="G287" s="41"/>
      <c r="H287" s="41"/>
      <c r="I287" s="41"/>
      <c r="J287" s="41"/>
    </row>
    <row r="288" spans="1:10" s="22" customFormat="1" ht="8.25">
      <c r="A288" s="30">
        <v>100500</v>
      </c>
      <c r="B288" s="31" t="s">
        <v>549</v>
      </c>
      <c r="C288" s="31" t="s">
        <v>555</v>
      </c>
      <c r="D288" s="32">
        <v>2251000</v>
      </c>
      <c r="E288" s="33" t="s">
        <v>277</v>
      </c>
      <c r="F288" s="34">
        <v>286904.94</v>
      </c>
      <c r="G288" s="34">
        <v>300475.62</v>
      </c>
      <c r="H288" s="34">
        <v>314867.8</v>
      </c>
      <c r="I288" s="34">
        <v>329008.11</v>
      </c>
      <c r="J288" s="34">
        <v>1231256.47</v>
      </c>
    </row>
    <row r="289" spans="1:10" s="22" customFormat="1" ht="8.25">
      <c r="A289" s="30"/>
      <c r="B289" s="31"/>
      <c r="C289" s="31"/>
      <c r="D289" s="32"/>
      <c r="E289" s="33"/>
      <c r="F289" s="39">
        <f>SUM(F228:F288)</f>
        <v>28850588.519999996</v>
      </c>
      <c r="G289" s="39">
        <f t="shared" ref="G289:J289" si="9">SUM(G228:G288)</f>
        <v>31668449.580000002</v>
      </c>
      <c r="H289" s="39">
        <f t="shared" si="9"/>
        <v>34137103.509999998</v>
      </c>
      <c r="I289" s="39">
        <f t="shared" si="9"/>
        <v>37553059.509999998</v>
      </c>
      <c r="J289" s="39">
        <f t="shared" si="9"/>
        <v>132209201.12000002</v>
      </c>
    </row>
    <row r="290" spans="1:10" s="22" customFormat="1" ht="8.25">
      <c r="A290" s="30">
        <v>110100</v>
      </c>
      <c r="B290" s="31" t="s">
        <v>570</v>
      </c>
      <c r="C290" s="31" t="s">
        <v>571</v>
      </c>
      <c r="D290" s="32">
        <v>1030000</v>
      </c>
      <c r="E290" s="33" t="s">
        <v>74</v>
      </c>
      <c r="F290" s="34">
        <v>220</v>
      </c>
      <c r="G290" s="34">
        <v>220</v>
      </c>
      <c r="H290" s="34">
        <v>0</v>
      </c>
      <c r="I290" s="34">
        <v>0</v>
      </c>
      <c r="J290" s="34">
        <v>440</v>
      </c>
    </row>
    <row r="291" spans="1:10" s="22" customFormat="1" ht="8.25">
      <c r="A291" s="30">
        <v>110100</v>
      </c>
      <c r="B291" s="31" t="s">
        <v>557</v>
      </c>
      <c r="C291" s="31" t="s">
        <v>297</v>
      </c>
      <c r="E291" s="40"/>
      <c r="F291" s="41"/>
      <c r="G291" s="41"/>
      <c r="H291" s="41"/>
      <c r="I291" s="41"/>
      <c r="J291" s="41"/>
    </row>
    <row r="292" spans="1:10" s="22" customFormat="1" ht="8.25">
      <c r="A292" s="30">
        <v>110100</v>
      </c>
      <c r="B292" s="31" t="s">
        <v>557</v>
      </c>
      <c r="C292" s="31" t="s">
        <v>304</v>
      </c>
      <c r="E292" s="40"/>
      <c r="F292" s="41"/>
      <c r="G292" s="41"/>
      <c r="H292" s="41"/>
      <c r="I292" s="41"/>
      <c r="J292" s="41"/>
    </row>
    <row r="293" spans="1:10" s="22" customFormat="1" ht="8.25">
      <c r="A293" s="30">
        <v>110100</v>
      </c>
      <c r="B293" s="31" t="s">
        <v>557</v>
      </c>
      <c r="C293" s="31" t="s">
        <v>305</v>
      </c>
      <c r="D293" s="32">
        <v>2030000</v>
      </c>
      <c r="E293" s="33" t="s">
        <v>112</v>
      </c>
      <c r="F293" s="34">
        <v>2878979.79</v>
      </c>
      <c r="G293" s="34">
        <v>3080798.05</v>
      </c>
      <c r="H293" s="34">
        <v>3274557.68</v>
      </c>
      <c r="I293" s="34">
        <v>3351132.02</v>
      </c>
      <c r="J293" s="34">
        <v>12585467.539999999</v>
      </c>
    </row>
    <row r="294" spans="1:10" s="22" customFormat="1" ht="8.25">
      <c r="A294" s="30">
        <v>110100</v>
      </c>
      <c r="B294" s="31" t="s">
        <v>558</v>
      </c>
      <c r="C294" s="31" t="s">
        <v>559</v>
      </c>
      <c r="D294" s="32">
        <v>2152000</v>
      </c>
      <c r="E294" s="33" t="s">
        <v>176</v>
      </c>
      <c r="F294" s="34">
        <v>159618.49</v>
      </c>
      <c r="G294" s="34">
        <v>209618.49</v>
      </c>
      <c r="H294" s="34">
        <v>209618.49</v>
      </c>
      <c r="I294" s="34">
        <v>259618.49</v>
      </c>
      <c r="J294" s="34">
        <v>838473.96</v>
      </c>
    </row>
    <row r="295" spans="1:10" s="22" customFormat="1" ht="8.25">
      <c r="A295" s="30">
        <v>110100</v>
      </c>
      <c r="B295" s="31" t="s">
        <v>560</v>
      </c>
      <c r="C295" s="31" t="s">
        <v>559</v>
      </c>
      <c r="D295" s="32">
        <v>2153000</v>
      </c>
      <c r="E295" s="33" t="s">
        <v>221</v>
      </c>
      <c r="F295" s="34">
        <v>19100</v>
      </c>
      <c r="G295" s="34">
        <v>39100</v>
      </c>
      <c r="H295" s="34">
        <v>39300</v>
      </c>
      <c r="I295" s="34">
        <v>59300.07</v>
      </c>
      <c r="J295" s="34">
        <v>156800.07</v>
      </c>
    </row>
    <row r="296" spans="1:10" s="22" customFormat="1" ht="8.25">
      <c r="A296" s="30">
        <v>110100</v>
      </c>
      <c r="B296" s="31" t="s">
        <v>564</v>
      </c>
      <c r="C296" s="31" t="s">
        <v>565</v>
      </c>
      <c r="D296" s="32">
        <v>2154000</v>
      </c>
      <c r="E296" s="42" t="s">
        <v>222</v>
      </c>
      <c r="F296" s="43">
        <v>1000</v>
      </c>
      <c r="G296" s="43">
        <v>1000</v>
      </c>
      <c r="H296" s="43">
        <v>1000</v>
      </c>
      <c r="I296" s="43">
        <v>1000</v>
      </c>
      <c r="J296" s="43">
        <v>4000</v>
      </c>
    </row>
    <row r="297" spans="1:10" s="22" customFormat="1" ht="8.25">
      <c r="A297" s="30">
        <v>110100</v>
      </c>
      <c r="B297" s="31" t="s">
        <v>566</v>
      </c>
      <c r="C297" s="31" t="s">
        <v>567</v>
      </c>
      <c r="D297" s="32">
        <v>2155000</v>
      </c>
      <c r="E297" s="33" t="s">
        <v>223</v>
      </c>
      <c r="F297" s="34">
        <v>58820.639999999999</v>
      </c>
      <c r="G297" s="34">
        <v>78820.639999999999</v>
      </c>
      <c r="H297" s="34">
        <v>78820.639999999999</v>
      </c>
      <c r="I297" s="34">
        <v>108820.64</v>
      </c>
      <c r="J297" s="34">
        <v>325282.56</v>
      </c>
    </row>
    <row r="298" spans="1:10" s="22" customFormat="1" ht="8.25">
      <c r="A298" s="30">
        <v>110100</v>
      </c>
      <c r="B298" s="31" t="s">
        <v>568</v>
      </c>
      <c r="C298" s="31" t="s">
        <v>569</v>
      </c>
      <c r="D298" s="32">
        <v>2156000</v>
      </c>
      <c r="E298" s="33" t="s">
        <v>224</v>
      </c>
      <c r="F298" s="34">
        <v>3001</v>
      </c>
      <c r="G298" s="34">
        <v>3001</v>
      </c>
      <c r="H298" s="34">
        <v>3001</v>
      </c>
      <c r="I298" s="34">
        <v>3001</v>
      </c>
      <c r="J298" s="34">
        <v>12004</v>
      </c>
    </row>
    <row r="299" spans="1:10" s="22" customFormat="1" ht="8.25">
      <c r="A299" s="30">
        <v>110100</v>
      </c>
      <c r="B299" s="31" t="s">
        <v>561</v>
      </c>
      <c r="C299" s="31" t="s">
        <v>562</v>
      </c>
      <c r="D299" s="32">
        <v>2164000</v>
      </c>
      <c r="E299" s="33" t="s">
        <v>232</v>
      </c>
      <c r="F299" s="34">
        <v>7</v>
      </c>
      <c r="G299" s="34">
        <v>7</v>
      </c>
      <c r="H299" s="34">
        <v>7</v>
      </c>
      <c r="I299" s="34">
        <v>7</v>
      </c>
      <c r="J299" s="34">
        <v>28</v>
      </c>
    </row>
    <row r="300" spans="1:10" s="22" customFormat="1" ht="8.25">
      <c r="A300" s="30">
        <v>110100</v>
      </c>
      <c r="B300" s="31" t="s">
        <v>563</v>
      </c>
      <c r="C300" s="31" t="s">
        <v>562</v>
      </c>
      <c r="D300" s="32">
        <v>2165000</v>
      </c>
      <c r="E300" s="42" t="s">
        <v>233</v>
      </c>
      <c r="F300" s="43">
        <v>7</v>
      </c>
      <c r="G300" s="43">
        <v>7</v>
      </c>
      <c r="H300" s="43">
        <v>7</v>
      </c>
      <c r="I300" s="43">
        <v>7</v>
      </c>
      <c r="J300" s="43">
        <v>28</v>
      </c>
    </row>
    <row r="301" spans="1:10" s="22" customFormat="1" ht="8.25">
      <c r="A301" s="30">
        <v>110200</v>
      </c>
      <c r="B301" s="31" t="s">
        <v>576</v>
      </c>
      <c r="C301" s="31" t="s">
        <v>577</v>
      </c>
      <c r="D301" s="22" t="s">
        <v>35</v>
      </c>
      <c r="E301" s="33" t="s">
        <v>34</v>
      </c>
      <c r="F301" s="34">
        <v>36000</v>
      </c>
      <c r="G301" s="34">
        <v>36000</v>
      </c>
      <c r="H301" s="34">
        <v>36000</v>
      </c>
      <c r="I301" s="34">
        <v>36000</v>
      </c>
      <c r="J301" s="34">
        <v>144000</v>
      </c>
    </row>
    <row r="302" spans="1:10" s="22" customFormat="1" ht="8.25">
      <c r="A302" s="30">
        <v>110200</v>
      </c>
      <c r="B302" s="31" t="s">
        <v>578</v>
      </c>
      <c r="C302" s="31" t="s">
        <v>579</v>
      </c>
      <c r="D302" s="32">
        <v>1031000</v>
      </c>
      <c r="E302" s="33" t="s">
        <v>75</v>
      </c>
      <c r="F302" s="34">
        <v>4000</v>
      </c>
      <c r="G302" s="34">
        <v>4000</v>
      </c>
      <c r="H302" s="34">
        <v>4000</v>
      </c>
      <c r="I302" s="34">
        <v>4000</v>
      </c>
      <c r="J302" s="34">
        <v>16000</v>
      </c>
    </row>
    <row r="303" spans="1:10" s="22" customFormat="1" ht="8.25">
      <c r="A303" s="30">
        <v>110200</v>
      </c>
      <c r="B303" s="31" t="s">
        <v>580</v>
      </c>
      <c r="C303" s="31" t="s">
        <v>579</v>
      </c>
      <c r="D303" s="32">
        <v>1032000</v>
      </c>
      <c r="E303" s="33" t="s">
        <v>76</v>
      </c>
      <c r="F303" s="34">
        <v>19976</v>
      </c>
      <c r="G303" s="34">
        <v>19976</v>
      </c>
      <c r="H303" s="34">
        <v>19976</v>
      </c>
      <c r="I303" s="34">
        <v>19976</v>
      </c>
      <c r="J303" s="34">
        <v>79904</v>
      </c>
    </row>
    <row r="304" spans="1:10" s="22" customFormat="1" ht="8.25">
      <c r="A304" s="30">
        <v>110200</v>
      </c>
      <c r="B304" s="31" t="s">
        <v>572</v>
      </c>
      <c r="C304" s="31" t="s">
        <v>573</v>
      </c>
      <c r="D304" s="32">
        <v>2158000</v>
      </c>
      <c r="E304" s="33" t="s">
        <v>226</v>
      </c>
      <c r="F304" s="34">
        <v>11</v>
      </c>
      <c r="G304" s="34">
        <v>11</v>
      </c>
      <c r="H304" s="34">
        <v>11</v>
      </c>
      <c r="I304" s="34">
        <v>11</v>
      </c>
      <c r="J304" s="34">
        <v>44</v>
      </c>
    </row>
    <row r="305" spans="1:10" s="22" customFormat="1" ht="8.25">
      <c r="A305" s="30">
        <v>110200</v>
      </c>
      <c r="B305" s="31" t="s">
        <v>581</v>
      </c>
      <c r="C305" s="31" t="s">
        <v>579</v>
      </c>
    </row>
    <row r="306" spans="1:10" s="22" customFormat="1" ht="8.25">
      <c r="A306" s="30">
        <v>110200</v>
      </c>
      <c r="B306" s="31" t="s">
        <v>581</v>
      </c>
      <c r="C306" s="31" t="s">
        <v>571</v>
      </c>
      <c r="D306" s="32">
        <v>2159000</v>
      </c>
      <c r="E306" s="33" t="s">
        <v>227</v>
      </c>
      <c r="F306" s="34">
        <v>98292.31</v>
      </c>
      <c r="G306" s="34">
        <v>98282.31</v>
      </c>
      <c r="H306" s="34">
        <v>216507.88</v>
      </c>
      <c r="I306" s="34">
        <v>225943.36</v>
      </c>
      <c r="J306" s="34">
        <v>639025.86</v>
      </c>
    </row>
    <row r="307" spans="1:10" s="22" customFormat="1" ht="8.25">
      <c r="A307" s="30">
        <v>110200</v>
      </c>
      <c r="B307" s="31" t="s">
        <v>582</v>
      </c>
      <c r="C307" s="31" t="s">
        <v>579</v>
      </c>
      <c r="D307" s="32">
        <v>2160000</v>
      </c>
      <c r="E307" s="42" t="s">
        <v>228</v>
      </c>
      <c r="F307" s="43">
        <v>153201.79</v>
      </c>
      <c r="G307" s="43">
        <v>253201.79</v>
      </c>
      <c r="H307" s="43">
        <v>263201.78999999998</v>
      </c>
      <c r="I307" s="43">
        <v>363201.79</v>
      </c>
      <c r="J307" s="43">
        <v>1032807.16</v>
      </c>
    </row>
    <row r="308" spans="1:10" s="22" customFormat="1" ht="8.25">
      <c r="A308" s="30">
        <v>110200</v>
      </c>
      <c r="B308" s="31" t="s">
        <v>583</v>
      </c>
      <c r="C308" s="31" t="s">
        <v>579</v>
      </c>
      <c r="D308" s="32">
        <v>2161000</v>
      </c>
      <c r="E308" s="33" t="s">
        <v>229</v>
      </c>
      <c r="F308" s="34">
        <v>1024</v>
      </c>
      <c r="G308" s="34">
        <v>1024</v>
      </c>
      <c r="H308" s="34">
        <v>1024</v>
      </c>
      <c r="I308" s="34">
        <v>1024</v>
      </c>
      <c r="J308" s="34">
        <v>4096</v>
      </c>
    </row>
    <row r="309" spans="1:10" s="22" customFormat="1" ht="8.25">
      <c r="A309" s="30">
        <v>110200</v>
      </c>
      <c r="B309" s="31" t="s">
        <v>574</v>
      </c>
      <c r="C309" s="31" t="s">
        <v>567</v>
      </c>
      <c r="E309" s="40"/>
      <c r="F309" s="41"/>
      <c r="G309" s="41"/>
      <c r="H309" s="41"/>
      <c r="I309" s="41"/>
      <c r="J309" s="41"/>
    </row>
    <row r="310" spans="1:10" s="22" customFormat="1" ht="8.25">
      <c r="A310" s="30">
        <v>110200</v>
      </c>
      <c r="B310" s="31" t="s">
        <v>575</v>
      </c>
      <c r="C310" s="31" t="s">
        <v>567</v>
      </c>
      <c r="D310" s="32">
        <v>2163000</v>
      </c>
      <c r="E310" s="33" t="s">
        <v>231</v>
      </c>
      <c r="F310" s="34">
        <v>12</v>
      </c>
      <c r="G310" s="34">
        <v>12</v>
      </c>
      <c r="H310" s="34">
        <v>12</v>
      </c>
      <c r="I310" s="34">
        <v>12</v>
      </c>
      <c r="J310" s="34">
        <v>48</v>
      </c>
    </row>
    <row r="311" spans="1:10" s="22" customFormat="1" ht="8.25">
      <c r="A311" s="30">
        <v>110300</v>
      </c>
      <c r="B311" s="31" t="s">
        <v>594</v>
      </c>
      <c r="C311" s="31" t="s">
        <v>595</v>
      </c>
      <c r="D311" s="22" t="s">
        <v>37</v>
      </c>
      <c r="E311" s="33" t="s">
        <v>36</v>
      </c>
      <c r="F311" s="34">
        <v>17518</v>
      </c>
      <c r="G311" s="34">
        <v>17518</v>
      </c>
      <c r="H311" s="34">
        <v>17518</v>
      </c>
      <c r="I311" s="34">
        <v>17518</v>
      </c>
      <c r="J311" s="34">
        <v>70072</v>
      </c>
    </row>
    <row r="312" spans="1:10" s="22" customFormat="1" ht="8.25">
      <c r="A312" s="30">
        <v>110300</v>
      </c>
      <c r="B312" s="31" t="s">
        <v>584</v>
      </c>
      <c r="C312" s="31" t="s">
        <v>565</v>
      </c>
      <c r="D312" s="22" t="s">
        <v>39</v>
      </c>
      <c r="E312" s="33" t="s">
        <v>38</v>
      </c>
      <c r="F312" s="34">
        <v>41000</v>
      </c>
      <c r="G312" s="34">
        <v>41000</v>
      </c>
      <c r="H312" s="34">
        <v>41000</v>
      </c>
      <c r="I312" s="34">
        <v>41000</v>
      </c>
      <c r="J312" s="34">
        <v>164000</v>
      </c>
    </row>
    <row r="313" spans="1:10" s="22" customFormat="1" ht="8.25">
      <c r="A313" s="30">
        <v>110300</v>
      </c>
      <c r="B313" s="31" t="s">
        <v>584</v>
      </c>
      <c r="C313" s="31" t="s">
        <v>569</v>
      </c>
      <c r="E313" s="40"/>
      <c r="F313" s="41"/>
      <c r="G313" s="41"/>
      <c r="H313" s="41"/>
      <c r="I313" s="41"/>
      <c r="J313" s="41"/>
    </row>
    <row r="314" spans="1:10" s="22" customFormat="1" ht="8.25">
      <c r="A314" s="30">
        <v>110300</v>
      </c>
      <c r="B314" s="31" t="s">
        <v>586</v>
      </c>
      <c r="C314" s="31" t="s">
        <v>569</v>
      </c>
      <c r="D314" s="22" t="s">
        <v>41</v>
      </c>
      <c r="E314" s="33" t="s">
        <v>40</v>
      </c>
      <c r="F314" s="34">
        <v>10</v>
      </c>
      <c r="G314" s="34">
        <v>10</v>
      </c>
      <c r="H314" s="34">
        <v>10</v>
      </c>
      <c r="I314" s="34">
        <v>10</v>
      </c>
      <c r="J314" s="34">
        <v>40</v>
      </c>
    </row>
    <row r="315" spans="1:10" s="22" customFormat="1" ht="8.25">
      <c r="A315" s="30">
        <v>110300</v>
      </c>
      <c r="B315" s="31" t="s">
        <v>587</v>
      </c>
      <c r="C315" s="31" t="s">
        <v>569</v>
      </c>
      <c r="D315" s="22" t="s">
        <v>43</v>
      </c>
      <c r="E315" s="33" t="s">
        <v>42</v>
      </c>
      <c r="F315" s="34">
        <v>10</v>
      </c>
      <c r="G315" s="34">
        <v>10</v>
      </c>
      <c r="H315" s="34">
        <v>10</v>
      </c>
      <c r="I315" s="34">
        <v>10</v>
      </c>
      <c r="J315" s="34">
        <v>40</v>
      </c>
    </row>
    <row r="316" spans="1:10" s="22" customFormat="1" ht="8.25">
      <c r="A316" s="30">
        <v>110300</v>
      </c>
      <c r="B316" s="31" t="s">
        <v>585</v>
      </c>
      <c r="C316" s="31" t="s">
        <v>565</v>
      </c>
      <c r="D316" s="32">
        <v>1033000</v>
      </c>
      <c r="E316" s="33" t="s">
        <v>77</v>
      </c>
      <c r="F316" s="34">
        <v>10</v>
      </c>
      <c r="G316" s="34">
        <v>10</v>
      </c>
      <c r="H316" s="34">
        <v>10</v>
      </c>
      <c r="I316" s="34">
        <v>10</v>
      </c>
      <c r="J316" s="34">
        <v>40</v>
      </c>
    </row>
    <row r="317" spans="1:10" s="22" customFormat="1" ht="8.25">
      <c r="A317" s="30">
        <v>110300</v>
      </c>
      <c r="B317" s="31" t="s">
        <v>591</v>
      </c>
      <c r="C317" s="31" t="s">
        <v>592</v>
      </c>
      <c r="D317" s="32">
        <v>1035000</v>
      </c>
      <c r="E317" s="33" t="s">
        <v>79</v>
      </c>
      <c r="F317" s="34">
        <v>12480</v>
      </c>
      <c r="G317" s="34">
        <v>12480</v>
      </c>
      <c r="H317" s="34">
        <v>12480</v>
      </c>
      <c r="I317" s="34">
        <v>12480</v>
      </c>
      <c r="J317" s="34">
        <v>49920</v>
      </c>
    </row>
    <row r="318" spans="1:10" s="22" customFormat="1" ht="8.25">
      <c r="A318" s="30">
        <v>110300</v>
      </c>
      <c r="B318" s="31" t="s">
        <v>593</v>
      </c>
      <c r="C318" s="31" t="s">
        <v>592</v>
      </c>
      <c r="D318" s="32">
        <v>2157000</v>
      </c>
      <c r="E318" s="33" t="s">
        <v>225</v>
      </c>
      <c r="F318" s="34">
        <v>134608.28</v>
      </c>
      <c r="G318" s="34">
        <v>134628.28</v>
      </c>
      <c r="H318" s="34">
        <v>134628.28</v>
      </c>
      <c r="I318" s="34">
        <v>204628.28</v>
      </c>
      <c r="J318" s="34">
        <v>608493.12</v>
      </c>
    </row>
    <row r="319" spans="1:10" s="22" customFormat="1" ht="8.25">
      <c r="A319" s="30">
        <v>110300</v>
      </c>
      <c r="B319" s="31" t="s">
        <v>574</v>
      </c>
      <c r="C319" s="31" t="s">
        <v>569</v>
      </c>
      <c r="D319" s="32">
        <v>2162000</v>
      </c>
      <c r="E319" s="33" t="s">
        <v>230</v>
      </c>
      <c r="F319" s="34">
        <v>23971.18</v>
      </c>
      <c r="G319" s="34">
        <v>23971.18</v>
      </c>
      <c r="H319" s="34">
        <v>113971.18</v>
      </c>
      <c r="I319" s="34">
        <v>123406.56</v>
      </c>
      <c r="J319" s="34">
        <v>285320.09999999998</v>
      </c>
    </row>
    <row r="320" spans="1:10" s="22" customFormat="1" ht="8.25">
      <c r="A320" s="30">
        <v>110300</v>
      </c>
      <c r="B320" s="31" t="s">
        <v>588</v>
      </c>
      <c r="C320" s="31" t="s">
        <v>569</v>
      </c>
      <c r="D320" s="32">
        <v>2169000</v>
      </c>
      <c r="E320" s="33" t="s">
        <v>237</v>
      </c>
      <c r="F320" s="34">
        <v>90485.8</v>
      </c>
      <c r="G320" s="34">
        <v>140485.79999999999</v>
      </c>
      <c r="H320" s="34">
        <v>140485.79999999999</v>
      </c>
      <c r="I320" s="34">
        <v>240485.8</v>
      </c>
      <c r="J320" s="34">
        <v>611943.19999999995</v>
      </c>
    </row>
    <row r="321" spans="1:10" s="22" customFormat="1" ht="8.25">
      <c r="A321" s="30">
        <v>110300</v>
      </c>
      <c r="B321" s="31" t="s">
        <v>589</v>
      </c>
      <c r="C321" s="31" t="s">
        <v>569</v>
      </c>
      <c r="D321" s="32">
        <v>2170000</v>
      </c>
      <c r="E321" s="33" t="s">
        <v>238</v>
      </c>
      <c r="F321" s="34">
        <v>6181.64</v>
      </c>
      <c r="G321" s="34">
        <v>6181.64</v>
      </c>
      <c r="H321" s="34">
        <v>6181.64</v>
      </c>
      <c r="I321" s="34">
        <v>6181.64</v>
      </c>
      <c r="J321" s="34">
        <v>24726.560000000001</v>
      </c>
    </row>
    <row r="322" spans="1:10" s="22" customFormat="1" ht="8.25">
      <c r="A322" s="30">
        <v>110300</v>
      </c>
      <c r="B322" s="31" t="s">
        <v>590</v>
      </c>
      <c r="C322" s="31" t="s">
        <v>569</v>
      </c>
      <c r="D322" s="32">
        <v>2171000</v>
      </c>
      <c r="E322" s="33" t="s">
        <v>239</v>
      </c>
      <c r="F322" s="34">
        <v>7490</v>
      </c>
      <c r="G322" s="34">
        <v>7490</v>
      </c>
      <c r="H322" s="34">
        <v>7490</v>
      </c>
      <c r="I322" s="34">
        <v>7490</v>
      </c>
      <c r="J322" s="34">
        <v>29960</v>
      </c>
    </row>
    <row r="323" spans="1:10" s="22" customFormat="1" ht="8.25">
      <c r="A323" s="30">
        <v>110300</v>
      </c>
      <c r="B323" s="31" t="s">
        <v>301</v>
      </c>
      <c r="C323" s="31" t="s">
        <v>565</v>
      </c>
      <c r="E323" s="40"/>
      <c r="F323" s="52">
        <v>11036.96</v>
      </c>
      <c r="G323" s="52">
        <v>11036.96</v>
      </c>
      <c r="H323" s="52">
        <v>11036.96</v>
      </c>
      <c r="I323" s="52">
        <v>11036.96</v>
      </c>
      <c r="J323" s="53">
        <f>SUM(F323:I323)</f>
        <v>44147.839999999997</v>
      </c>
    </row>
    <row r="324" spans="1:10" s="22" customFormat="1" ht="8.25">
      <c r="A324" s="30">
        <v>110300</v>
      </c>
      <c r="B324" s="31" t="s">
        <v>301</v>
      </c>
      <c r="C324" s="31" t="s">
        <v>573</v>
      </c>
      <c r="E324" s="40"/>
      <c r="F324" s="52">
        <v>10500</v>
      </c>
      <c r="G324" s="52">
        <v>10500</v>
      </c>
      <c r="H324" s="52">
        <v>10500</v>
      </c>
      <c r="I324" s="52">
        <v>10500</v>
      </c>
      <c r="J324" s="53">
        <f t="shared" ref="J324:J325" si="10">SUM(F324:I324)</f>
        <v>42000</v>
      </c>
    </row>
    <row r="325" spans="1:10" s="22" customFormat="1" ht="8.25">
      <c r="A325" s="30">
        <v>110300</v>
      </c>
      <c r="B325" s="31" t="s">
        <v>301</v>
      </c>
      <c r="C325" s="31" t="s">
        <v>567</v>
      </c>
      <c r="E325" s="40"/>
      <c r="F325" s="52">
        <v>11500</v>
      </c>
      <c r="G325" s="52">
        <v>11500</v>
      </c>
      <c r="H325" s="52">
        <v>11500</v>
      </c>
      <c r="I325" s="52">
        <v>10500</v>
      </c>
      <c r="J325" s="53">
        <f t="shared" si="10"/>
        <v>45000</v>
      </c>
    </row>
    <row r="326" spans="1:10" s="22" customFormat="1" ht="8.25">
      <c r="A326" s="30">
        <v>110300</v>
      </c>
      <c r="B326" s="31" t="s">
        <v>301</v>
      </c>
      <c r="C326" s="31" t="s">
        <v>569</v>
      </c>
      <c r="D326" s="44">
        <v>2250000</v>
      </c>
      <c r="E326" s="45" t="s">
        <v>276</v>
      </c>
      <c r="F326" s="46">
        <f>2201603.97-(F19+F35+F52+F89+F164+F183+F260+F286+F323+F324+F325)</f>
        <v>30422.220000000205</v>
      </c>
      <c r="G326" s="46">
        <f>2289500.16-(G19+G35+G52+G89+G164+G183+G260+G286+G323+G324+G325)</f>
        <v>30422.220000000205</v>
      </c>
      <c r="H326" s="46">
        <f>2345601.54-(H19+H35+H52+H89+H164+H183+H260+H286+H323+H324+H325)</f>
        <v>27422.220000000205</v>
      </c>
      <c r="I326" s="46">
        <f>2396570.66-(I19+I35+I52+I89+I164+I183+I260+I286+I323+I324+I325)</f>
        <v>31422.220000000205</v>
      </c>
      <c r="J326" s="46">
        <f>9233276.33-(J19+J35+J52+J89+J164+J183+J260+J286+J323+J324+J325)</f>
        <v>119688.88000000082</v>
      </c>
    </row>
    <row r="327" spans="1:10" s="22" customFormat="1" ht="8.25">
      <c r="A327" s="30">
        <v>110400</v>
      </c>
      <c r="B327" s="31" t="s">
        <v>598</v>
      </c>
      <c r="C327" s="31" t="s">
        <v>599</v>
      </c>
      <c r="D327" s="32">
        <v>1034000</v>
      </c>
      <c r="E327" s="33" t="s">
        <v>78</v>
      </c>
      <c r="F327" s="34">
        <v>307286.84000000003</v>
      </c>
      <c r="G327" s="34">
        <v>214754.79</v>
      </c>
      <c r="H327" s="34">
        <v>124764.79</v>
      </c>
      <c r="I327" s="34">
        <v>115329.31</v>
      </c>
      <c r="J327" s="34">
        <v>762135.73</v>
      </c>
    </row>
    <row r="328" spans="1:10" s="22" customFormat="1" ht="8.25">
      <c r="A328" s="30">
        <v>110400</v>
      </c>
      <c r="B328" s="31" t="s">
        <v>598</v>
      </c>
      <c r="C328" s="31" t="s">
        <v>602</v>
      </c>
      <c r="E328" s="40"/>
      <c r="F328" s="41"/>
      <c r="G328" s="41"/>
      <c r="H328" s="41"/>
      <c r="I328" s="41"/>
      <c r="J328" s="41"/>
    </row>
    <row r="329" spans="1:10" s="22" customFormat="1" ht="8.25">
      <c r="A329" s="30">
        <v>110400</v>
      </c>
      <c r="B329" s="31" t="s">
        <v>600</v>
      </c>
      <c r="C329" s="31" t="s">
        <v>599</v>
      </c>
      <c r="E329" s="40"/>
      <c r="F329" s="41"/>
      <c r="G329" s="41"/>
      <c r="H329" s="41"/>
      <c r="I329" s="41"/>
      <c r="J329" s="41"/>
    </row>
    <row r="330" spans="1:10" s="22" customFormat="1" ht="8.25">
      <c r="A330" s="30">
        <v>110400</v>
      </c>
      <c r="B330" s="31" t="s">
        <v>600</v>
      </c>
      <c r="C330" s="31" t="s">
        <v>602</v>
      </c>
      <c r="D330" s="32">
        <v>2166000</v>
      </c>
      <c r="E330" s="33" t="s">
        <v>234</v>
      </c>
      <c r="F330" s="34">
        <v>49200</v>
      </c>
      <c r="G330" s="34">
        <v>74167.91</v>
      </c>
      <c r="H330" s="34">
        <v>80661.67</v>
      </c>
      <c r="I330" s="34">
        <v>96555.199999999997</v>
      </c>
      <c r="J330" s="34">
        <v>300584.78000000003</v>
      </c>
    </row>
    <row r="331" spans="1:10" s="22" customFormat="1" ht="8.25">
      <c r="A331" s="30">
        <v>110400</v>
      </c>
      <c r="B331" s="31" t="s">
        <v>601</v>
      </c>
      <c r="C331" s="31" t="s">
        <v>599</v>
      </c>
      <c r="E331" s="40"/>
      <c r="F331" s="41"/>
      <c r="G331" s="41"/>
      <c r="H331" s="41"/>
      <c r="I331" s="41"/>
      <c r="J331" s="41"/>
    </row>
    <row r="332" spans="1:10" s="22" customFormat="1" ht="8.25">
      <c r="A332" s="30">
        <v>110400</v>
      </c>
      <c r="B332" s="31" t="s">
        <v>601</v>
      </c>
      <c r="C332" s="31" t="s">
        <v>602</v>
      </c>
      <c r="D332" s="32">
        <v>2167000</v>
      </c>
      <c r="E332" s="33" t="s">
        <v>235</v>
      </c>
      <c r="F332" s="34">
        <v>4000</v>
      </c>
      <c r="G332" s="34">
        <v>4000</v>
      </c>
      <c r="H332" s="34">
        <v>4000</v>
      </c>
      <c r="I332" s="34">
        <v>4000</v>
      </c>
      <c r="J332" s="34">
        <v>16000</v>
      </c>
    </row>
    <row r="333" spans="1:10" s="22" customFormat="1" ht="8.25">
      <c r="A333" s="30">
        <v>110400</v>
      </c>
      <c r="B333" s="31" t="s">
        <v>596</v>
      </c>
      <c r="C333" s="31" t="s">
        <v>597</v>
      </c>
      <c r="D333" s="32">
        <v>2168000</v>
      </c>
      <c r="E333" s="33" t="s">
        <v>236</v>
      </c>
      <c r="F333" s="34">
        <v>4000</v>
      </c>
      <c r="G333" s="34">
        <v>4000</v>
      </c>
      <c r="H333" s="34">
        <v>4000</v>
      </c>
      <c r="I333" s="34">
        <v>4000</v>
      </c>
      <c r="J333" s="34">
        <v>16000</v>
      </c>
    </row>
    <row r="334" spans="1:10" s="22" customFormat="1" ht="8.25">
      <c r="A334" s="30"/>
      <c r="B334" s="31"/>
      <c r="C334" s="31"/>
      <c r="D334" s="32"/>
      <c r="E334" s="33"/>
      <c r="F334" s="39">
        <f>SUM(F290:F333)</f>
        <v>4194981.9400000004</v>
      </c>
      <c r="G334" s="39">
        <f t="shared" ref="G334:J334" si="11">SUM(G290:G333)</f>
        <v>4569246.0599999996</v>
      </c>
      <c r="H334" s="39">
        <f t="shared" si="11"/>
        <v>4894715.0200000005</v>
      </c>
      <c r="I334" s="39">
        <f t="shared" si="11"/>
        <v>5369618.339999998</v>
      </c>
      <c r="J334" s="39">
        <f t="shared" si="11"/>
        <v>19028561.360000003</v>
      </c>
    </row>
    <row r="335" spans="1:10" s="22" customFormat="1" ht="8.25">
      <c r="A335" s="30">
        <v>120100</v>
      </c>
      <c r="B335" s="31" t="s">
        <v>519</v>
      </c>
      <c r="C335" s="31" t="s">
        <v>297</v>
      </c>
      <c r="E335" s="40"/>
      <c r="F335" s="41"/>
      <c r="G335" s="41"/>
      <c r="H335" s="41"/>
      <c r="I335" s="41"/>
      <c r="J335" s="41"/>
    </row>
    <row r="336" spans="1:10" s="22" customFormat="1" ht="8.25">
      <c r="A336" s="30">
        <v>120100</v>
      </c>
      <c r="B336" s="31" t="s">
        <v>603</v>
      </c>
      <c r="C336" s="31" t="s">
        <v>297</v>
      </c>
      <c r="E336" s="40"/>
      <c r="F336" s="41"/>
      <c r="G336" s="41"/>
      <c r="H336" s="41"/>
      <c r="I336" s="41"/>
      <c r="J336" s="41"/>
    </row>
    <row r="337" spans="1:10" s="22" customFormat="1" ht="8.25">
      <c r="A337" s="30">
        <v>120100</v>
      </c>
      <c r="B337" s="31" t="s">
        <v>603</v>
      </c>
      <c r="C337" s="31" t="s">
        <v>304</v>
      </c>
      <c r="E337" s="40"/>
      <c r="F337" s="41"/>
      <c r="G337" s="41"/>
      <c r="H337" s="41"/>
      <c r="I337" s="41"/>
      <c r="J337" s="41"/>
    </row>
    <row r="338" spans="1:10" s="22" customFormat="1" ht="8.25">
      <c r="A338" s="30">
        <v>120100</v>
      </c>
      <c r="B338" s="31" t="s">
        <v>603</v>
      </c>
      <c r="C338" s="31" t="s">
        <v>305</v>
      </c>
      <c r="D338" s="32">
        <v>2031000</v>
      </c>
      <c r="E338" s="33" t="s">
        <v>113</v>
      </c>
      <c r="F338" s="34">
        <v>1068601.1100000001</v>
      </c>
      <c r="G338" s="34">
        <v>1155770.8999999999</v>
      </c>
      <c r="H338" s="34">
        <v>1238991.18</v>
      </c>
      <c r="I338" s="34">
        <v>1264868.06</v>
      </c>
      <c r="J338" s="34">
        <v>4728231.25</v>
      </c>
    </row>
    <row r="339" spans="1:10" s="22" customFormat="1" ht="8.25">
      <c r="A339" s="30">
        <v>120100</v>
      </c>
      <c r="B339" s="31" t="s">
        <v>604</v>
      </c>
      <c r="C339" s="31" t="s">
        <v>297</v>
      </c>
      <c r="D339" s="32">
        <v>2176000</v>
      </c>
      <c r="E339" s="33" t="s">
        <v>136</v>
      </c>
      <c r="F339" s="34">
        <v>70000</v>
      </c>
      <c r="G339" s="34">
        <v>73000</v>
      </c>
      <c r="H339" s="34">
        <v>77000</v>
      </c>
      <c r="I339" s="34">
        <v>100000</v>
      </c>
      <c r="J339" s="34">
        <v>320000</v>
      </c>
    </row>
    <row r="340" spans="1:10" s="22" customFormat="1" ht="8.25">
      <c r="A340" s="30">
        <v>120100</v>
      </c>
      <c r="B340" s="31" t="s">
        <v>605</v>
      </c>
      <c r="C340" s="31" t="s">
        <v>297</v>
      </c>
      <c r="D340" s="32">
        <v>2178000</v>
      </c>
      <c r="E340" s="42" t="s">
        <v>241</v>
      </c>
      <c r="F340" s="43">
        <v>50000</v>
      </c>
      <c r="G340" s="43">
        <v>50000</v>
      </c>
      <c r="H340" s="43">
        <v>52156</v>
      </c>
      <c r="I340" s="43">
        <v>85000</v>
      </c>
      <c r="J340" s="43">
        <v>237156</v>
      </c>
    </row>
    <row r="341" spans="1:10" s="22" customFormat="1" ht="8.25">
      <c r="A341" s="30">
        <v>120100</v>
      </c>
      <c r="B341" s="31" t="s">
        <v>606</v>
      </c>
      <c r="C341" s="31" t="s">
        <v>303</v>
      </c>
      <c r="D341" s="32">
        <v>2180000</v>
      </c>
      <c r="E341" s="42" t="s">
        <v>153</v>
      </c>
      <c r="F341" s="43">
        <v>1000</v>
      </c>
      <c r="G341" s="43">
        <v>1000</v>
      </c>
      <c r="H341" s="43">
        <v>1000</v>
      </c>
      <c r="I341" s="43">
        <v>1000</v>
      </c>
      <c r="J341" s="43">
        <v>4000</v>
      </c>
    </row>
    <row r="342" spans="1:10" s="22" customFormat="1" ht="8.25">
      <c r="A342" s="30">
        <v>120100</v>
      </c>
      <c r="B342" s="31" t="s">
        <v>607</v>
      </c>
      <c r="C342" s="31" t="s">
        <v>305</v>
      </c>
      <c r="D342" s="32">
        <v>2181000</v>
      </c>
      <c r="E342" s="33" t="s">
        <v>242</v>
      </c>
      <c r="F342" s="34">
        <v>2000</v>
      </c>
      <c r="G342" s="34">
        <v>2000</v>
      </c>
      <c r="H342" s="34">
        <v>2000</v>
      </c>
      <c r="I342" s="34">
        <v>2000</v>
      </c>
      <c r="J342" s="34">
        <v>8000</v>
      </c>
    </row>
    <row r="343" spans="1:10" s="22" customFormat="1" ht="8.25">
      <c r="A343" s="30">
        <v>120200</v>
      </c>
      <c r="B343" s="31" t="s">
        <v>643</v>
      </c>
      <c r="C343" s="31" t="s">
        <v>644</v>
      </c>
      <c r="D343" s="22" t="s">
        <v>47</v>
      </c>
      <c r="E343" s="33" t="s">
        <v>46</v>
      </c>
      <c r="F343" s="34">
        <v>10000</v>
      </c>
      <c r="G343" s="34">
        <v>10000</v>
      </c>
      <c r="H343" s="34">
        <v>10000</v>
      </c>
      <c r="I343" s="34">
        <v>10000</v>
      </c>
      <c r="J343" s="34">
        <v>40000</v>
      </c>
    </row>
    <row r="344" spans="1:10" s="22" customFormat="1" ht="8.25">
      <c r="A344" s="30">
        <v>120200</v>
      </c>
      <c r="B344" s="31" t="s">
        <v>620</v>
      </c>
      <c r="C344" s="31" t="s">
        <v>621</v>
      </c>
      <c r="D344" s="32">
        <v>1026000</v>
      </c>
      <c r="E344" s="33" t="s">
        <v>71</v>
      </c>
      <c r="F344" s="34">
        <v>10000</v>
      </c>
      <c r="G344" s="34">
        <v>10000</v>
      </c>
      <c r="H344" s="34">
        <v>10000</v>
      </c>
      <c r="I344" s="34">
        <v>55154</v>
      </c>
      <c r="J344" s="34">
        <v>85154</v>
      </c>
    </row>
    <row r="345" spans="1:10" s="22" customFormat="1" ht="8.25">
      <c r="A345" s="30">
        <v>120200</v>
      </c>
      <c r="B345" s="31" t="s">
        <v>641</v>
      </c>
      <c r="C345" s="31" t="s">
        <v>642</v>
      </c>
      <c r="D345" s="32">
        <v>1066000</v>
      </c>
      <c r="E345" s="33" t="s">
        <v>83</v>
      </c>
      <c r="F345" s="34">
        <v>1500</v>
      </c>
      <c r="G345" s="34">
        <v>1500</v>
      </c>
      <c r="H345" s="34">
        <v>2000</v>
      </c>
      <c r="I345" s="34">
        <v>2000</v>
      </c>
      <c r="J345" s="34">
        <v>7000</v>
      </c>
    </row>
    <row r="346" spans="1:10" s="22" customFormat="1" ht="8.25">
      <c r="A346" s="30">
        <v>120200</v>
      </c>
      <c r="B346" s="31" t="s">
        <v>645</v>
      </c>
      <c r="C346" s="31" t="s">
        <v>644</v>
      </c>
      <c r="D346" s="32">
        <v>1067000</v>
      </c>
      <c r="E346" s="33" t="s">
        <v>84</v>
      </c>
      <c r="F346" s="34">
        <v>0</v>
      </c>
      <c r="G346" s="34">
        <v>30000</v>
      </c>
      <c r="H346" s="34">
        <v>50000</v>
      </c>
      <c r="I346" s="34">
        <v>0</v>
      </c>
      <c r="J346" s="34">
        <v>80000</v>
      </c>
    </row>
    <row r="347" spans="1:10" s="22" customFormat="1" ht="8.25">
      <c r="A347" s="30">
        <v>120200</v>
      </c>
      <c r="B347" s="31" t="s">
        <v>608</v>
      </c>
      <c r="C347" s="31" t="s">
        <v>609</v>
      </c>
      <c r="D347" s="32">
        <v>2002000</v>
      </c>
      <c r="E347" s="42" t="s">
        <v>86</v>
      </c>
      <c r="F347" s="43">
        <v>42931</v>
      </c>
      <c r="G347" s="43">
        <v>52916.88</v>
      </c>
      <c r="H347" s="43">
        <v>66401.259999999995</v>
      </c>
      <c r="I347" s="43">
        <v>83903.81</v>
      </c>
      <c r="J347" s="43">
        <v>246152.95</v>
      </c>
    </row>
    <row r="348" spans="1:10" s="22" customFormat="1" ht="8.25">
      <c r="A348" s="30">
        <v>120200</v>
      </c>
      <c r="B348" s="31" t="s">
        <v>622</v>
      </c>
      <c r="C348" s="31" t="s">
        <v>621</v>
      </c>
      <c r="D348" s="32">
        <v>2177000</v>
      </c>
      <c r="E348" s="33" t="s">
        <v>240</v>
      </c>
      <c r="F348" s="34">
        <v>190000</v>
      </c>
      <c r="G348" s="34">
        <v>200000</v>
      </c>
      <c r="H348" s="34">
        <v>210000</v>
      </c>
      <c r="I348" s="34">
        <v>220000</v>
      </c>
      <c r="J348" s="34">
        <v>820000</v>
      </c>
    </row>
    <row r="349" spans="1:10" s="22" customFormat="1" ht="8.25">
      <c r="A349" s="30">
        <v>120200</v>
      </c>
      <c r="B349" s="31" t="s">
        <v>623</v>
      </c>
      <c r="C349" s="31" t="s">
        <v>624</v>
      </c>
      <c r="D349" s="32">
        <v>2184000</v>
      </c>
      <c r="E349" s="33" t="s">
        <v>243</v>
      </c>
      <c r="F349" s="34">
        <v>1000</v>
      </c>
      <c r="G349" s="34">
        <v>1000</v>
      </c>
      <c r="H349" s="34">
        <v>1000</v>
      </c>
      <c r="I349" s="34">
        <v>1000</v>
      </c>
      <c r="J349" s="34">
        <v>4000</v>
      </c>
    </row>
    <row r="350" spans="1:10" s="22" customFormat="1" ht="8.25">
      <c r="A350" s="30">
        <v>120200</v>
      </c>
      <c r="B350" s="31" t="s">
        <v>635</v>
      </c>
      <c r="C350" s="31" t="s">
        <v>636</v>
      </c>
      <c r="D350" s="32">
        <v>2185000</v>
      </c>
      <c r="E350" s="33" t="s">
        <v>244</v>
      </c>
      <c r="F350" s="34">
        <v>10000</v>
      </c>
      <c r="G350" s="34">
        <v>11000</v>
      </c>
      <c r="H350" s="34">
        <v>12100</v>
      </c>
      <c r="I350" s="34">
        <v>13310</v>
      </c>
      <c r="J350" s="34">
        <v>46410</v>
      </c>
    </row>
    <row r="351" spans="1:10" s="22" customFormat="1" ht="8.25">
      <c r="A351" s="30">
        <v>120200</v>
      </c>
      <c r="B351" s="31" t="s">
        <v>618</v>
      </c>
      <c r="C351" s="31" t="s">
        <v>619</v>
      </c>
      <c r="D351" s="32">
        <v>2186000</v>
      </c>
      <c r="E351" s="33" t="s">
        <v>245</v>
      </c>
      <c r="F351" s="34">
        <v>20000</v>
      </c>
      <c r="G351" s="34">
        <v>25000</v>
      </c>
      <c r="H351" s="34">
        <v>30000</v>
      </c>
      <c r="I351" s="34">
        <v>100000</v>
      </c>
      <c r="J351" s="34">
        <v>175000</v>
      </c>
    </row>
    <row r="352" spans="1:10" s="22" customFormat="1" ht="8.25">
      <c r="A352" s="30">
        <v>120200</v>
      </c>
      <c r="B352" s="31" t="s">
        <v>625</v>
      </c>
      <c r="C352" s="31" t="s">
        <v>624</v>
      </c>
      <c r="D352" s="32">
        <v>2187000</v>
      </c>
      <c r="E352" s="33" t="s">
        <v>246</v>
      </c>
      <c r="F352" s="34">
        <v>190000</v>
      </c>
      <c r="G352" s="34">
        <v>200000</v>
      </c>
      <c r="H352" s="34">
        <v>205000</v>
      </c>
      <c r="I352" s="34">
        <v>210000</v>
      </c>
      <c r="J352" s="34">
        <v>805000</v>
      </c>
    </row>
    <row r="353" spans="1:10" s="22" customFormat="1" ht="8.25">
      <c r="A353" s="30">
        <v>120200</v>
      </c>
      <c r="B353" s="31" t="s">
        <v>629</v>
      </c>
      <c r="C353" s="31" t="s">
        <v>630</v>
      </c>
      <c r="D353" s="32">
        <v>2189000</v>
      </c>
      <c r="E353" s="33" t="s">
        <v>247</v>
      </c>
      <c r="F353" s="34">
        <v>10000</v>
      </c>
      <c r="G353" s="34">
        <v>10000</v>
      </c>
      <c r="H353" s="34">
        <v>10000</v>
      </c>
      <c r="I353" s="34">
        <v>10000</v>
      </c>
      <c r="J353" s="34">
        <v>40000</v>
      </c>
    </row>
    <row r="354" spans="1:10" s="22" customFormat="1" ht="8.25">
      <c r="A354" s="30">
        <v>120200</v>
      </c>
      <c r="B354" s="31" t="s">
        <v>631</v>
      </c>
      <c r="C354" s="31" t="s">
        <v>630</v>
      </c>
      <c r="D354" s="32">
        <v>2191000</v>
      </c>
      <c r="E354" s="33" t="s">
        <v>248</v>
      </c>
      <c r="F354" s="34">
        <v>20000</v>
      </c>
      <c r="G354" s="34">
        <v>22000</v>
      </c>
      <c r="H354" s="34">
        <v>24200</v>
      </c>
      <c r="I354" s="34">
        <v>30000</v>
      </c>
      <c r="J354" s="34">
        <v>96200</v>
      </c>
    </row>
    <row r="355" spans="1:10" s="22" customFormat="1" ht="8.25">
      <c r="A355" s="30">
        <v>120200</v>
      </c>
      <c r="B355" s="31" t="s">
        <v>626</v>
      </c>
      <c r="C355" s="31" t="s">
        <v>624</v>
      </c>
      <c r="D355" s="32">
        <v>2192000</v>
      </c>
      <c r="E355" s="42" t="s">
        <v>249</v>
      </c>
      <c r="F355" s="43">
        <v>1000</v>
      </c>
      <c r="G355" s="43">
        <v>1000</v>
      </c>
      <c r="H355" s="43">
        <v>1000</v>
      </c>
      <c r="I355" s="43">
        <v>1000</v>
      </c>
      <c r="J355" s="43">
        <v>4000</v>
      </c>
    </row>
    <row r="356" spans="1:10" s="22" customFormat="1" ht="8.25">
      <c r="A356" s="30">
        <v>120200</v>
      </c>
      <c r="B356" s="31" t="s">
        <v>627</v>
      </c>
      <c r="C356" s="31" t="s">
        <v>624</v>
      </c>
      <c r="D356" s="32">
        <v>2196000</v>
      </c>
      <c r="E356" s="42" t="s">
        <v>250</v>
      </c>
      <c r="F356" s="43">
        <v>1</v>
      </c>
      <c r="G356" s="43">
        <v>1</v>
      </c>
      <c r="H356" s="43">
        <v>1</v>
      </c>
      <c r="I356" s="43">
        <v>1</v>
      </c>
      <c r="J356" s="43">
        <v>4</v>
      </c>
    </row>
    <row r="357" spans="1:10" s="22" customFormat="1" ht="8.25">
      <c r="A357" s="30">
        <v>120200</v>
      </c>
      <c r="B357" s="31" t="s">
        <v>612</v>
      </c>
      <c r="C357" s="31" t="s">
        <v>613</v>
      </c>
      <c r="D357" s="32">
        <v>2197000</v>
      </c>
      <c r="E357" s="42" t="s">
        <v>251</v>
      </c>
      <c r="F357" s="43">
        <v>10000</v>
      </c>
      <c r="G357" s="43">
        <v>15000</v>
      </c>
      <c r="H357" s="43">
        <v>15000</v>
      </c>
      <c r="I357" s="43">
        <v>25000</v>
      </c>
      <c r="J357" s="43">
        <v>65000</v>
      </c>
    </row>
    <row r="358" spans="1:10" s="22" customFormat="1" ht="8.25">
      <c r="A358" s="30">
        <v>120200</v>
      </c>
      <c r="B358" s="31" t="s">
        <v>637</v>
      </c>
      <c r="C358" s="31" t="s">
        <v>638</v>
      </c>
      <c r="D358" s="32">
        <v>2198000</v>
      </c>
      <c r="E358" s="42" t="s">
        <v>252</v>
      </c>
      <c r="F358" s="43">
        <v>10000</v>
      </c>
      <c r="G358" s="43">
        <v>10000</v>
      </c>
      <c r="H358" s="43">
        <v>10000</v>
      </c>
      <c r="I358" s="43">
        <v>10000</v>
      </c>
      <c r="J358" s="43">
        <v>40000</v>
      </c>
    </row>
    <row r="359" spans="1:10" s="22" customFormat="1" ht="8.25">
      <c r="A359" s="30">
        <v>120200</v>
      </c>
      <c r="B359" s="31" t="s">
        <v>639</v>
      </c>
      <c r="C359" s="31" t="s">
        <v>640</v>
      </c>
      <c r="D359" s="32">
        <v>2199000</v>
      </c>
      <c r="E359" s="42" t="s">
        <v>253</v>
      </c>
      <c r="F359" s="43">
        <v>30000</v>
      </c>
      <c r="G359" s="43">
        <v>30000</v>
      </c>
      <c r="H359" s="43">
        <v>30000</v>
      </c>
      <c r="I359" s="43">
        <v>30000</v>
      </c>
      <c r="J359" s="43">
        <v>120000</v>
      </c>
    </row>
    <row r="360" spans="1:10" s="22" customFormat="1" ht="8.25">
      <c r="A360" s="30">
        <v>120200</v>
      </c>
      <c r="B360" s="31" t="s">
        <v>628</v>
      </c>
      <c r="C360" s="31" t="s">
        <v>624</v>
      </c>
      <c r="D360" s="32">
        <v>2200000</v>
      </c>
      <c r="E360" s="42" t="s">
        <v>254</v>
      </c>
      <c r="F360" s="43">
        <v>20000</v>
      </c>
      <c r="G360" s="43">
        <v>20000</v>
      </c>
      <c r="H360" s="43">
        <v>20000</v>
      </c>
      <c r="I360" s="43">
        <v>20000</v>
      </c>
      <c r="J360" s="43">
        <v>80000</v>
      </c>
    </row>
    <row r="361" spans="1:10" s="22" customFormat="1" ht="8.25">
      <c r="A361" s="30">
        <v>120200</v>
      </c>
      <c r="B361" s="31" t="s">
        <v>632</v>
      </c>
      <c r="C361" s="31" t="s">
        <v>630</v>
      </c>
      <c r="D361" s="32">
        <v>2235000</v>
      </c>
      <c r="E361" s="42" t="s">
        <v>265</v>
      </c>
      <c r="F361" s="43">
        <v>37000</v>
      </c>
      <c r="G361" s="43">
        <v>39671</v>
      </c>
      <c r="H361" s="43">
        <v>54500</v>
      </c>
      <c r="I361" s="43">
        <v>65000</v>
      </c>
      <c r="J361" s="43">
        <v>196171</v>
      </c>
    </row>
    <row r="362" spans="1:10" s="22" customFormat="1" ht="8.25">
      <c r="A362" s="30">
        <v>120200</v>
      </c>
      <c r="B362" s="31" t="s">
        <v>633</v>
      </c>
      <c r="C362" s="31" t="s">
        <v>634</v>
      </c>
      <c r="D362" s="32">
        <v>2242000</v>
      </c>
      <c r="E362" s="42" t="s">
        <v>271</v>
      </c>
      <c r="F362" s="43">
        <v>10000</v>
      </c>
      <c r="G362" s="43">
        <v>12000</v>
      </c>
      <c r="H362" s="43">
        <v>15000</v>
      </c>
      <c r="I362" s="43">
        <v>15000</v>
      </c>
      <c r="J362" s="43">
        <v>52000</v>
      </c>
    </row>
    <row r="363" spans="1:10" s="22" customFormat="1" ht="8.25">
      <c r="A363" s="30">
        <v>120200</v>
      </c>
      <c r="B363" s="31" t="s">
        <v>646</v>
      </c>
      <c r="C363" s="31" t="s">
        <v>644</v>
      </c>
      <c r="D363" s="32">
        <v>2243000</v>
      </c>
      <c r="E363" s="42" t="s">
        <v>272</v>
      </c>
      <c r="F363" s="43">
        <v>20000</v>
      </c>
      <c r="G363" s="43">
        <v>20000</v>
      </c>
      <c r="H363" s="43">
        <v>25000</v>
      </c>
      <c r="I363" s="43">
        <v>25000</v>
      </c>
      <c r="J363" s="43">
        <v>90000</v>
      </c>
    </row>
    <row r="364" spans="1:10" s="22" customFormat="1" ht="8.25">
      <c r="A364" s="30">
        <v>120200</v>
      </c>
      <c r="B364" s="31" t="s">
        <v>615</v>
      </c>
      <c r="C364" s="31" t="s">
        <v>616</v>
      </c>
      <c r="D364" s="32">
        <v>2263000</v>
      </c>
      <c r="E364" s="42" t="s">
        <v>284</v>
      </c>
      <c r="F364" s="43">
        <v>10000</v>
      </c>
      <c r="G364" s="43">
        <v>20000</v>
      </c>
      <c r="H364" s="43">
        <v>20000</v>
      </c>
      <c r="I364" s="43">
        <v>30000</v>
      </c>
      <c r="J364" s="43">
        <v>80000</v>
      </c>
    </row>
    <row r="365" spans="1:10" s="22" customFormat="1" ht="8.25">
      <c r="A365" s="30">
        <v>120200</v>
      </c>
      <c r="B365" s="31" t="s">
        <v>614</v>
      </c>
      <c r="C365" s="31" t="s">
        <v>613</v>
      </c>
      <c r="D365" s="32">
        <v>2264000</v>
      </c>
      <c r="E365" s="42" t="s">
        <v>285</v>
      </c>
      <c r="F365" s="43">
        <v>30000</v>
      </c>
      <c r="G365" s="43">
        <v>30000</v>
      </c>
      <c r="H365" s="43">
        <v>30000</v>
      </c>
      <c r="I365" s="43">
        <v>70000</v>
      </c>
      <c r="J365" s="43">
        <v>160000</v>
      </c>
    </row>
    <row r="366" spans="1:10" s="22" customFormat="1" ht="8.25">
      <c r="A366" s="30">
        <v>120200</v>
      </c>
      <c r="B366" s="31" t="s">
        <v>610</v>
      </c>
      <c r="C366" s="31" t="s">
        <v>611</v>
      </c>
      <c r="D366" s="32">
        <v>2265000</v>
      </c>
      <c r="E366" s="33" t="s">
        <v>286</v>
      </c>
      <c r="F366" s="34">
        <v>0</v>
      </c>
      <c r="G366" s="34">
        <v>10000</v>
      </c>
      <c r="H366" s="34">
        <v>10000</v>
      </c>
      <c r="I366" s="34">
        <v>10000</v>
      </c>
      <c r="J366" s="34">
        <v>30000</v>
      </c>
    </row>
    <row r="367" spans="1:10" s="22" customFormat="1" ht="8.25">
      <c r="A367" s="30"/>
      <c r="B367" s="31"/>
      <c r="C367" s="31"/>
      <c r="D367" s="32"/>
      <c r="E367" s="47"/>
      <c r="F367" s="39">
        <f>SUM(F335:F366)</f>
        <v>1875033.11</v>
      </c>
      <c r="G367" s="39">
        <f t="shared" ref="G367:J367" si="12">SUM(G335:G366)</f>
        <v>2062859.7799999998</v>
      </c>
      <c r="H367" s="39">
        <f t="shared" si="12"/>
        <v>2232349.44</v>
      </c>
      <c r="I367" s="39">
        <f t="shared" si="12"/>
        <v>2489236.87</v>
      </c>
      <c r="J367" s="39">
        <f t="shared" si="12"/>
        <v>8659479.1999999993</v>
      </c>
    </row>
    <row r="368" spans="1:10" s="22" customFormat="1" ht="8.25">
      <c r="A368" s="30">
        <v>130100</v>
      </c>
      <c r="B368" s="31" t="s">
        <v>650</v>
      </c>
      <c r="C368" s="31" t="s">
        <v>368</v>
      </c>
      <c r="D368" s="22" t="s">
        <v>5</v>
      </c>
      <c r="E368" s="42" t="s">
        <v>4</v>
      </c>
      <c r="F368" s="43">
        <v>1211071.04</v>
      </c>
      <c r="G368" s="43">
        <v>1311439.7</v>
      </c>
      <c r="H368" s="43">
        <v>1411809.2</v>
      </c>
      <c r="I368" s="43">
        <v>1512188.28</v>
      </c>
      <c r="J368" s="43">
        <v>5446508.2199999997</v>
      </c>
    </row>
    <row r="369" spans="1:10" s="22" customFormat="1" ht="8.25">
      <c r="A369" s="30">
        <v>130100</v>
      </c>
      <c r="B369" s="31" t="s">
        <v>648</v>
      </c>
      <c r="C369" s="31" t="s">
        <v>649</v>
      </c>
      <c r="D369" s="22" t="s">
        <v>7</v>
      </c>
      <c r="E369" s="33" t="s">
        <v>6</v>
      </c>
      <c r="F369" s="34">
        <v>2000</v>
      </c>
      <c r="G369" s="34">
        <v>3000</v>
      </c>
      <c r="H369" s="34">
        <v>4000</v>
      </c>
      <c r="I369" s="34">
        <v>5000</v>
      </c>
      <c r="J369" s="34">
        <v>14000</v>
      </c>
    </row>
    <row r="370" spans="1:10" s="22" customFormat="1" ht="8.25">
      <c r="A370" s="30">
        <v>130100</v>
      </c>
      <c r="B370" s="31" t="s">
        <v>367</v>
      </c>
      <c r="C370" s="31" t="s">
        <v>368</v>
      </c>
      <c r="F370" s="34">
        <f>288304.98</f>
        <v>288304.98</v>
      </c>
      <c r="G370" s="34">
        <f>298655.13</f>
        <v>298655.13</v>
      </c>
      <c r="H370" s="34">
        <f>309376.85</f>
        <v>309376.84999999998</v>
      </c>
      <c r="I370" s="46">
        <f>320483.48-2025</f>
        <v>318458.48</v>
      </c>
      <c r="J370" s="34">
        <f>1216820.44</f>
        <v>1216820.44</v>
      </c>
    </row>
    <row r="371" spans="1:10" s="22" customFormat="1" ht="8.25">
      <c r="A371" s="30">
        <v>130100</v>
      </c>
      <c r="B371" s="31" t="s">
        <v>651</v>
      </c>
      <c r="C371" s="31" t="s">
        <v>368</v>
      </c>
      <c r="D371" s="22" t="s">
        <v>11</v>
      </c>
      <c r="E371" s="33" t="s">
        <v>10</v>
      </c>
      <c r="F371" s="34">
        <v>155000</v>
      </c>
      <c r="G371" s="34">
        <v>160000</v>
      </c>
      <c r="H371" s="34">
        <v>165000</v>
      </c>
      <c r="I371" s="34">
        <v>170000</v>
      </c>
      <c r="J371" s="34">
        <v>650000</v>
      </c>
    </row>
    <row r="372" spans="1:10" s="22" customFormat="1" ht="8.25">
      <c r="A372" s="30">
        <v>130100</v>
      </c>
      <c r="B372" s="31" t="s">
        <v>652</v>
      </c>
      <c r="C372" s="31" t="s">
        <v>368</v>
      </c>
      <c r="D372" s="22" t="s">
        <v>13</v>
      </c>
      <c r="E372" s="42" t="s">
        <v>12</v>
      </c>
      <c r="F372" s="43">
        <v>1340929.6299999999</v>
      </c>
      <c r="G372" s="43">
        <v>1570247.33</v>
      </c>
      <c r="H372" s="43">
        <v>1671500.51</v>
      </c>
      <c r="I372" s="43">
        <v>1901625.16</v>
      </c>
      <c r="J372" s="43">
        <v>6484302.6299999999</v>
      </c>
    </row>
    <row r="373" spans="1:10" s="22" customFormat="1" ht="8.25">
      <c r="A373" s="30">
        <v>130100</v>
      </c>
      <c r="B373" s="31" t="s">
        <v>647</v>
      </c>
      <c r="C373" s="31" t="s">
        <v>297</v>
      </c>
      <c r="D373" s="32">
        <v>2201000</v>
      </c>
      <c r="E373" s="33" t="s">
        <v>255</v>
      </c>
      <c r="F373" s="34">
        <v>393654.14</v>
      </c>
      <c r="G373" s="34">
        <v>497307.02</v>
      </c>
      <c r="H373" s="34">
        <v>606313.31000000006</v>
      </c>
      <c r="I373" s="34">
        <v>1231315.68</v>
      </c>
      <c r="J373" s="34">
        <v>2728590.15</v>
      </c>
    </row>
    <row r="374" spans="1:10" s="22" customFormat="1" ht="8.25">
      <c r="A374" s="30"/>
      <c r="B374" s="31"/>
      <c r="C374" s="31"/>
      <c r="D374" s="32"/>
      <c r="E374" s="33"/>
      <c r="F374" s="34"/>
      <c r="G374" s="34"/>
      <c r="H374" s="34"/>
      <c r="I374" s="34"/>
      <c r="J374" s="34"/>
    </row>
    <row r="375" spans="1:10" s="22" customFormat="1" ht="8.25">
      <c r="A375" s="30">
        <v>140100</v>
      </c>
      <c r="B375" s="31" t="s">
        <v>653</v>
      </c>
      <c r="C375" s="31" t="s">
        <v>654</v>
      </c>
      <c r="D375" s="32">
        <v>2202000</v>
      </c>
      <c r="E375" s="33" t="s">
        <v>256</v>
      </c>
      <c r="F375" s="34">
        <v>1200000</v>
      </c>
      <c r="G375" s="34">
        <v>1800000</v>
      </c>
      <c r="H375" s="34">
        <v>2000000</v>
      </c>
      <c r="I375" s="34">
        <v>3700000</v>
      </c>
      <c r="J375" s="34">
        <v>8700000</v>
      </c>
    </row>
    <row r="376" spans="1:10" s="22" customFormat="1" ht="8.25">
      <c r="A376" s="30">
        <v>140100</v>
      </c>
      <c r="B376" s="31" t="s">
        <v>655</v>
      </c>
      <c r="C376" s="31" t="s">
        <v>654</v>
      </c>
      <c r="D376" s="32">
        <v>2203000</v>
      </c>
      <c r="E376" s="33" t="s">
        <v>257</v>
      </c>
      <c r="F376" s="34">
        <v>217689.65</v>
      </c>
      <c r="G376" s="34">
        <v>228187.33</v>
      </c>
      <c r="H376" s="34">
        <v>473124.48</v>
      </c>
      <c r="I376" s="34">
        <v>355703.31</v>
      </c>
      <c r="J376" s="34">
        <v>1274704.77</v>
      </c>
    </row>
    <row r="377" spans="1:10" s="22" customFormat="1" ht="8.25">
      <c r="A377" s="30"/>
      <c r="B377" s="31"/>
      <c r="C377" s="31"/>
      <c r="D377" s="32"/>
      <c r="E377" s="33"/>
      <c r="F377" s="39">
        <f>SUM(F368:F376)</f>
        <v>4808649.4400000004</v>
      </c>
      <c r="G377" s="39">
        <f t="shared" ref="G377:J377" si="13">SUM(G368:G376)</f>
        <v>5868836.5099999998</v>
      </c>
      <c r="H377" s="39">
        <f t="shared" si="13"/>
        <v>6641124.3499999996</v>
      </c>
      <c r="I377" s="39">
        <f t="shared" si="13"/>
        <v>9194290.9100000001</v>
      </c>
      <c r="J377" s="39">
        <f t="shared" si="13"/>
        <v>26514926.209999997</v>
      </c>
    </row>
    <row r="378" spans="1:10" s="22" customFormat="1" ht="8.25">
      <c r="A378" s="30">
        <v>150100</v>
      </c>
      <c r="B378" s="31" t="s">
        <v>664</v>
      </c>
      <c r="C378" s="31" t="s">
        <v>665</v>
      </c>
      <c r="D378" s="22" t="s">
        <v>45</v>
      </c>
      <c r="E378" s="33" t="s">
        <v>44</v>
      </c>
      <c r="F378" s="34">
        <v>26959016.559999999</v>
      </c>
      <c r="G378" s="34">
        <v>27856751.82</v>
      </c>
      <c r="H378" s="34">
        <v>28756524.899999999</v>
      </c>
      <c r="I378" s="34">
        <v>29679609.350000001</v>
      </c>
      <c r="J378" s="34">
        <v>113251902.63</v>
      </c>
    </row>
    <row r="379" spans="1:10" s="22" customFormat="1" ht="8.25">
      <c r="A379" s="30">
        <v>150100</v>
      </c>
      <c r="B379" s="31" t="s">
        <v>662</v>
      </c>
      <c r="C379" s="31" t="s">
        <v>663</v>
      </c>
      <c r="D379" s="32">
        <v>2204000</v>
      </c>
      <c r="E379" s="33" t="s">
        <v>258</v>
      </c>
      <c r="F379" s="34">
        <v>80000</v>
      </c>
      <c r="G379" s="34">
        <v>90000</v>
      </c>
      <c r="H379" s="34">
        <v>100000</v>
      </c>
      <c r="I379" s="34">
        <v>110000</v>
      </c>
      <c r="J379" s="34">
        <v>380000</v>
      </c>
    </row>
    <row r="380" spans="1:10" s="22" customFormat="1" ht="8.25">
      <c r="A380" s="30">
        <v>150100</v>
      </c>
      <c r="B380" s="31" t="s">
        <v>666</v>
      </c>
      <c r="C380" s="31" t="s">
        <v>667</v>
      </c>
      <c r="D380" s="32">
        <v>2205000</v>
      </c>
      <c r="E380" s="33" t="s">
        <v>259</v>
      </c>
      <c r="F380" s="34">
        <v>14513016.91</v>
      </c>
      <c r="G380" s="34">
        <f>16032275.76-0.03</f>
        <v>16032275.73</v>
      </c>
      <c r="H380" s="34">
        <v>19769374.629999999</v>
      </c>
      <c r="I380" s="34">
        <v>19083229.719999999</v>
      </c>
      <c r="J380" s="34">
        <v>69397897.019999996</v>
      </c>
    </row>
    <row r="381" spans="1:10" s="22" customFormat="1" ht="8.25">
      <c r="A381" s="30"/>
      <c r="B381" s="31"/>
      <c r="C381" s="31"/>
      <c r="D381" s="32"/>
      <c r="E381" s="33"/>
      <c r="F381" s="39">
        <f>SUM(F378:F380)</f>
        <v>41552033.469999999</v>
      </c>
      <c r="G381" s="39">
        <f t="shared" ref="G381:J381" si="14">SUM(G378:G380)</f>
        <v>43979027.549999997</v>
      </c>
      <c r="H381" s="39">
        <f t="shared" si="14"/>
        <v>48625899.530000001</v>
      </c>
      <c r="I381" s="39">
        <f t="shared" si="14"/>
        <v>48872839.07</v>
      </c>
      <c r="J381" s="39">
        <f t="shared" si="14"/>
        <v>183029799.64999998</v>
      </c>
    </row>
    <row r="382" spans="1:10" s="22" customFormat="1" ht="8.25">
      <c r="A382" s="30">
        <v>160100</v>
      </c>
      <c r="B382" s="31" t="s">
        <v>668</v>
      </c>
      <c r="C382" s="31" t="s">
        <v>669</v>
      </c>
      <c r="D382" s="32">
        <v>2206000</v>
      </c>
      <c r="E382" s="33" t="s">
        <v>260</v>
      </c>
      <c r="F382" s="34">
        <v>4343593.46</v>
      </c>
      <c r="G382" s="34">
        <v>4264245.13</v>
      </c>
      <c r="H382" s="46">
        <f>4177288.48-9</f>
        <v>4177279.48</v>
      </c>
      <c r="I382" s="46">
        <f>4253743.22+9.01</f>
        <v>4253752.2299999995</v>
      </c>
      <c r="J382" s="34">
        <v>17038870.289999999</v>
      </c>
    </row>
    <row r="383" spans="1:10" s="22" customFormat="1" ht="8.25">
      <c r="A383" s="30">
        <v>160100</v>
      </c>
      <c r="B383" s="31" t="s">
        <v>670</v>
      </c>
      <c r="C383" s="31" t="s">
        <v>669</v>
      </c>
      <c r="D383" s="32">
        <v>2207000</v>
      </c>
      <c r="E383" s="33" t="s">
        <v>261</v>
      </c>
      <c r="F383" s="34">
        <v>9</v>
      </c>
      <c r="G383" s="34">
        <v>9</v>
      </c>
      <c r="H383" s="34">
        <v>9</v>
      </c>
      <c r="I383" s="34">
        <v>9</v>
      </c>
      <c r="J383" s="34">
        <v>36</v>
      </c>
    </row>
    <row r="384" spans="1:10" s="22" customFormat="1" ht="8.25">
      <c r="A384" s="30">
        <v>160100</v>
      </c>
      <c r="B384" s="31" t="s">
        <v>671</v>
      </c>
      <c r="C384" s="31" t="s">
        <v>654</v>
      </c>
      <c r="D384" s="32">
        <v>2208000</v>
      </c>
      <c r="E384" s="33" t="s">
        <v>262</v>
      </c>
      <c r="F384" s="34">
        <v>1</v>
      </c>
      <c r="G384" s="34">
        <v>1</v>
      </c>
      <c r="H384" s="34">
        <v>1</v>
      </c>
      <c r="I384" s="34">
        <v>1</v>
      </c>
      <c r="J384" s="34">
        <v>4</v>
      </c>
    </row>
    <row r="385" spans="1:10" s="22" customFormat="1" ht="8.25">
      <c r="A385" s="30"/>
      <c r="B385" s="31"/>
      <c r="C385" s="31"/>
      <c r="D385" s="32"/>
      <c r="E385" s="33"/>
      <c r="F385" s="39">
        <f>SUM(F382:F384)</f>
        <v>4343603.46</v>
      </c>
      <c r="G385" s="39">
        <f t="shared" ref="G385:J385" si="15">SUM(G382:G384)</f>
        <v>4264255.13</v>
      </c>
      <c r="H385" s="39">
        <f t="shared" si="15"/>
        <v>4177289.48</v>
      </c>
      <c r="I385" s="39">
        <f t="shared" si="15"/>
        <v>4253762.2299999995</v>
      </c>
      <c r="J385" s="39">
        <f t="shared" si="15"/>
        <v>17038910.289999999</v>
      </c>
    </row>
    <row r="386" spans="1:10" s="22" customFormat="1" ht="8.25">
      <c r="E386" s="48" t="s">
        <v>3</v>
      </c>
      <c r="F386" s="49">
        <v>163276997.43000001</v>
      </c>
      <c r="G386" s="49">
        <v>177899092.28</v>
      </c>
      <c r="H386" s="49">
        <v>193329254.71000001</v>
      </c>
      <c r="I386" s="49">
        <v>206242108.91</v>
      </c>
      <c r="J386" s="49">
        <v>740747453.33000004</v>
      </c>
    </row>
    <row r="387" spans="1:10" s="22" customFormat="1" ht="8.25">
      <c r="F387" s="50">
        <f>F9+F25+F43+F58+F75+F90+F143+F166+F227+F289+F334+F367+F377+F381+F385</f>
        <v>163276997.43000001</v>
      </c>
      <c r="G387" s="50">
        <f t="shared" ref="G387:J387" si="16">G9+G25+G43+G58+G75+G90+G143+G166+G227+G289+G334+G367+G377+G381+G385</f>
        <v>177899092.25</v>
      </c>
      <c r="H387" s="50">
        <f>H9+H25+H43+H58+H75+H90+H143+H166+H227+H289+H334+H367+H377+H381+H385</f>
        <v>193329245.70999998</v>
      </c>
      <c r="I387" s="50">
        <f t="shared" si="16"/>
        <v>206240092.91999999</v>
      </c>
      <c r="J387" s="50">
        <f t="shared" si="16"/>
        <v>740747453.32999992</v>
      </c>
    </row>
    <row r="388" spans="1:10" s="22" customFormat="1" ht="8.25">
      <c r="E388" s="62" t="s">
        <v>677</v>
      </c>
      <c r="F388" s="51">
        <f>F386-F387</f>
        <v>0</v>
      </c>
      <c r="G388" s="51">
        <f>G386-G387</f>
        <v>3.0000001192092896E-2</v>
      </c>
      <c r="H388" s="51">
        <f t="shared" ref="H388:J388" si="17">H386-H387</f>
        <v>9.0000000298023224</v>
      </c>
      <c r="I388" s="51">
        <f t="shared" si="17"/>
        <v>2015.9900000095367</v>
      </c>
      <c r="J388" s="51">
        <f t="shared" si="17"/>
        <v>0</v>
      </c>
    </row>
    <row r="389" spans="1:10">
      <c r="E389" s="62" t="s">
        <v>676</v>
      </c>
      <c r="F389" s="51">
        <f>163276997.43-F386</f>
        <v>0</v>
      </c>
      <c r="G389" s="50">
        <f>177899092.31-G386</f>
        <v>3.0000001192092896E-2</v>
      </c>
      <c r="H389" s="50">
        <f>193329245.71-H386</f>
        <v>-9</v>
      </c>
      <c r="I389" s="50">
        <f>206240093.03-I387</f>
        <v>0.11000001430511475</v>
      </c>
      <c r="J389" s="50">
        <f>740745428.48-J387</f>
        <v>-2024.8499999046326</v>
      </c>
    </row>
    <row r="390" spans="1:10">
      <c r="E390" s="62" t="s">
        <v>674</v>
      </c>
      <c r="F390" s="51">
        <f>41552033.47-F381</f>
        <v>0</v>
      </c>
      <c r="G390" s="50">
        <f>43979027.61-G381</f>
        <v>6.0000002384185791E-2</v>
      </c>
      <c r="H390" s="51">
        <f>48625899.53-H381</f>
        <v>0</v>
      </c>
      <c r="I390" s="50">
        <f>48872839.18-I381</f>
        <v>0.10999999940395355</v>
      </c>
    </row>
    <row r="391" spans="1:10">
      <c r="E391" s="62" t="s">
        <v>675</v>
      </c>
      <c r="F391" s="51">
        <f>4343603.46-F385</f>
        <v>0</v>
      </c>
      <c r="G391" s="51">
        <f>4264255.13-G385</f>
        <v>0</v>
      </c>
      <c r="H391" s="50">
        <f>4177289.48-H385</f>
        <v>0</v>
      </c>
      <c r="I391" s="50">
        <f>4253762.23-I385</f>
        <v>0</v>
      </c>
    </row>
    <row r="392" spans="1:10">
      <c r="E392" s="62" t="s">
        <v>678</v>
      </c>
      <c r="F392" s="51">
        <f>F387-(F381+F385)</f>
        <v>117381360.5</v>
      </c>
      <c r="G392" s="51">
        <f t="shared" ref="G392" si="18">G386-(G381+G385)</f>
        <v>129655809.59999999</v>
      </c>
      <c r="H392" s="51">
        <f>H387-(H381+H385)</f>
        <v>140526056.69999999</v>
      </c>
      <c r="I392" s="51">
        <f>I387-(I381+I385)</f>
        <v>153113491.62</v>
      </c>
      <c r="J392" s="50">
        <f>SUM(F392:I392)</f>
        <v>540676718.41999996</v>
      </c>
    </row>
    <row r="393" spans="1:10">
      <c r="E393" s="62" t="s">
        <v>679</v>
      </c>
      <c r="F393" s="57">
        <f>117381360.5-F392</f>
        <v>0</v>
      </c>
      <c r="G393" s="57">
        <f>129655809.57-G392</f>
        <v>-3.0000001192092896E-2</v>
      </c>
      <c r="H393" s="57">
        <f>140526056.7-H392</f>
        <v>0</v>
      </c>
      <c r="I393" s="57">
        <f>153113491.62-I392</f>
        <v>0</v>
      </c>
      <c r="J393" s="50">
        <f>540676718.39-J392</f>
        <v>-2.9999971389770508E-2</v>
      </c>
    </row>
  </sheetData>
  <mergeCells count="1">
    <mergeCell ref="F1:J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headerFooter>
    <oddFooter>&amp;CPáginas: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OR722002</vt:lpstr>
      <vt:lpstr>Plan1</vt:lpstr>
      <vt:lpstr>Plan2</vt:lpstr>
      <vt:lpstr>Plan3</vt:lpstr>
      <vt:lpstr>Plan4</vt:lpstr>
      <vt:lpstr>Org_PPA</vt:lpstr>
      <vt:lpstr>Plan6</vt:lpstr>
      <vt:lpstr>'OR722002'!Titulos_de_impressao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2021-08-19T17:06:02Z</cp:lastPrinted>
  <dcterms:created xsi:type="dcterms:W3CDTF">2021-08-19T13:42:07Z</dcterms:created>
  <dcterms:modified xsi:type="dcterms:W3CDTF">2021-08-19T18:04:11Z</dcterms:modified>
</cp:coreProperties>
</file>